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Pto\энергокомплекс55\ОБРАЩЕНИЯ\АДМИНИСТРАЦИЯ\_ДГХ\_замечания к Схеме теплоснабжения\2025\Внесение корректировок\"/>
    </mc:Choice>
  </mc:AlternateContent>
  <xr:revisionPtr revIDLastSave="0" documentId="13_ncr:1_{CDDAE423-1C9E-46D3-AF79-748440183930}" xr6:coauthVersionLast="47" xr6:coauthVersionMax="47" xr10:uidLastSave="{00000000-0000-0000-0000-000000000000}"/>
  <bookViews>
    <workbookView xWindow="1950" yWindow="1950" windowWidth="37530" windowHeight="18885" xr2:uid="{00000000-000D-0000-FFFF-FFFF00000000}"/>
  </bookViews>
  <sheets>
    <sheet name="Лист1" sheetId="1" r:id="rId1"/>
  </sheets>
  <definedNames>
    <definedName name="_xlnm.Print_Area" localSheetId="0">Лист1!$A$1:$V$42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1" l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B37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H24" i="1"/>
  <c r="G24" i="1"/>
  <c r="F24" i="1"/>
  <c r="E24" i="1"/>
  <c r="D24" i="1"/>
  <c r="C24" i="1"/>
  <c r="B24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H11" i="1"/>
  <c r="G11" i="1"/>
  <c r="F11" i="1"/>
  <c r="D34" i="1"/>
  <c r="C34" i="1" s="1"/>
  <c r="B34" i="1" s="1"/>
  <c r="D22" i="1" l="1"/>
  <c r="C22" i="1" s="1"/>
  <c r="B22" i="1" s="1"/>
  <c r="D21" i="1"/>
  <c r="C21" i="1" s="1"/>
  <c r="B21" i="1" s="1"/>
  <c r="G34" i="1" l="1"/>
  <c r="H34" i="1" s="1"/>
  <c r="I34" i="1" s="1"/>
  <c r="J34" i="1" s="1"/>
  <c r="K34" i="1" s="1"/>
  <c r="L34" i="1" s="1"/>
  <c r="M34" i="1" s="1"/>
  <c r="N34" i="1" s="1"/>
  <c r="O34" i="1" s="1"/>
  <c r="P34" i="1" s="1"/>
  <c r="Q34" i="1" s="1"/>
  <c r="R34" i="1" s="1"/>
  <c r="S34" i="1" s="1"/>
  <c r="T34" i="1" s="1"/>
  <c r="U34" i="1" s="1"/>
  <c r="V34" i="1" s="1"/>
  <c r="G21" i="1" l="1"/>
  <c r="H21" i="1" s="1"/>
  <c r="I21" i="1" s="1"/>
  <c r="J21" i="1" s="1"/>
  <c r="K21" i="1" s="1"/>
  <c r="L21" i="1" s="1"/>
  <c r="M21" i="1" s="1"/>
  <c r="N21" i="1" s="1"/>
  <c r="O21" i="1" s="1"/>
  <c r="P21" i="1" s="1"/>
  <c r="Q21" i="1" s="1"/>
  <c r="R21" i="1" s="1"/>
  <c r="S21" i="1" s="1"/>
  <c r="T21" i="1" s="1"/>
  <c r="U21" i="1" s="1"/>
  <c r="V21" i="1" s="1"/>
  <c r="F8" i="1" l="1"/>
  <c r="G8" i="1" s="1"/>
  <c r="H8" i="1" s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Матвеев Александр Владимирович</author>
  </authors>
  <commentList>
    <comment ref="F6" authorId="0" shapeId="0" xr:uid="{F0DB02AF-828A-41C1-8A4C-6AF550EAB915}">
      <text>
        <r>
          <rPr>
            <b/>
            <sz val="9"/>
            <color indexed="81"/>
            <rFont val="Tahoma"/>
            <family val="2"/>
            <charset val="204"/>
          </rPr>
          <t>Матвеев Александр Владимирович:</t>
        </r>
        <r>
          <rPr>
            <sz val="9"/>
            <color indexed="81"/>
            <rFont val="Tahoma"/>
            <family val="2"/>
            <charset val="204"/>
          </rPr>
          <t xml:space="preserve">
РНИ от 2024 г на 3 года!!!</t>
        </r>
      </text>
    </comment>
  </commentList>
</comments>
</file>

<file path=xl/sharedStrings.xml><?xml version="1.0" encoding="utf-8"?>
<sst xmlns="http://schemas.openxmlformats.org/spreadsheetml/2006/main" count="39" uniqueCount="17">
  <si>
    <t>Таблица 3.8 - Перспективные балансы располагаемой тепловой мощности и присоединенной тепловой нагрузки котельных прочих ТСР, Гкал/ч</t>
  </si>
  <si>
    <t>Наименование показателя</t>
  </si>
  <si>
    <t>Установленная тепловая мощность</t>
  </si>
  <si>
    <t>Располагаемая тепловая мощность</t>
  </si>
  <si>
    <t>Затраты тепла на собственные нужды котельной</t>
  </si>
  <si>
    <t>Потери в тепловых сетях</t>
  </si>
  <si>
    <t>Присоединенная тепловая нагрузка на отопление</t>
  </si>
  <si>
    <t>Присоединенная тепловая нагрузка на ГВС</t>
  </si>
  <si>
    <t>Присоединенная тепловая нагрузка в паре и на технологию</t>
  </si>
  <si>
    <t>Резерв/дефицит тепловой мощности</t>
  </si>
  <si>
    <t>Располагаемая тепловая мощность нетто (с учетом затрат на собственные нужды станции) при аварийном выводе самого мощного котла</t>
  </si>
  <si>
    <t>Минимально допустимое значение тепловой нагрузки на коллекторах станции при аварийном выводе самого мощного котла</t>
  </si>
  <si>
    <t>\\192.168.0.214\ExtraWork\ЭКСПЕРТИЗА\07_РасчетНормативов\2026\2026_НУР</t>
  </si>
  <si>
    <t>Котельная по ул. 22-го Партсъезда, 97 ООО "ТГКом"</t>
  </si>
  <si>
    <t>Котельная по ул. 30-я Северная, 97 ООО "ТГКом"</t>
  </si>
  <si>
    <t>Котельная по ул. Завертяева, 9 корп. 4 ООО "ТГКом"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</si>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</sst>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1" applyFont="1"/>
    <xf numFmtId="0" fontId="6" fillId="0" borderId="1" xfId="0" applyFont="1" applyBorder="1"/>
    <xf numFmtId="0" fontId="4" fillId="0" borderId="1" xfId="0" applyFont="1" applyBorder="1"/>
    <xf numFmtId="0" fontId="6" fillId="0" borderId="1" xfId="0" applyFont="1" applyBorder="1" applyAlignment="1">
      <alignment horizontal="center"/>
    </xf>
    <xf numFmtId="0" fontId="4" fillId="0" borderId="1" xfId="0" applyFont="1" applyBorder="1"/>
    <xf numFmtId="4" fontId="4" fillId="0" borderId="1" xfId="0" applyNumberFormat="1" applyFont="1" applyBorder="1"/>
    <xf numFmtId="4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6" fillId="0" borderId="0" xfId="0" applyFont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/\\192.168.0.214\ExtraWork\&#1069;&#1050;&#1057;&#1055;&#1045;&#1056;&#1058;&#1048;&#1047;&#1040;\07_&#1056;&#1072;&#1089;&#1095;&#1077;&#1090;&#1053;&#1086;&#1088;&#1084;&#1072;&#1090;&#1080;&#1074;&#1086;&#1074;\2026\2026_&#1053;&#1059;&#1056;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2"/>
  <sheetViews>
    <sheetView tabSelected="1" view="pageBreakPreview" zoomScale="60" zoomScaleNormal="100" workbookViewId="0">
      <selection activeCell="AD16" sqref="AD16"/>
    </sheetView>
  </sheetViews>
  <sheetFormatPr defaultRowHeight="15" x14ac:dyDescent="0.25"/>
  <cols>
    <col min="1" max="1" width="58.5703125" style="1" customWidth="1"/>
    <col min="2" max="16384" width="9.140625" style="1"/>
  </cols>
  <sheetData>
    <row r="1" spans="1:24" x14ac:dyDescent="0.25">
      <c r="V1" s="2" t="s">
        <v>16</v>
      </c>
    </row>
    <row r="3" spans="1:24" x14ac:dyDescent="0.25">
      <c r="A3" s="12" t="s">
        <v>0</v>
      </c>
      <c r="X3" s="3" t="s">
        <v>12</v>
      </c>
    </row>
    <row r="5" spans="1:24" x14ac:dyDescent="0.25">
      <c r="A5" s="4" t="s">
        <v>13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5"/>
      <c r="T5" s="5"/>
      <c r="U5" s="5"/>
      <c r="V5" s="5"/>
    </row>
    <row r="6" spans="1:24" x14ac:dyDescent="0.25">
      <c r="A6" s="6" t="s">
        <v>1</v>
      </c>
      <c r="B6" s="6"/>
      <c r="C6" s="6"/>
      <c r="D6" s="6"/>
      <c r="E6" s="6"/>
      <c r="F6" s="6">
        <v>2024</v>
      </c>
      <c r="G6" s="6">
        <v>2025</v>
      </c>
      <c r="H6" s="6">
        <v>2026</v>
      </c>
      <c r="I6" s="6">
        <v>2027</v>
      </c>
      <c r="J6" s="6">
        <v>2028</v>
      </c>
      <c r="K6" s="6">
        <v>2029</v>
      </c>
      <c r="L6" s="6">
        <v>2030</v>
      </c>
      <c r="M6" s="6">
        <v>2031</v>
      </c>
      <c r="N6" s="6">
        <v>2032</v>
      </c>
      <c r="O6" s="6">
        <v>2033</v>
      </c>
      <c r="P6" s="6">
        <v>2034</v>
      </c>
      <c r="Q6" s="6">
        <v>2035</v>
      </c>
      <c r="R6" s="6">
        <v>2036</v>
      </c>
      <c r="S6" s="6">
        <v>2037</v>
      </c>
      <c r="T6" s="6">
        <v>2038</v>
      </c>
      <c r="U6" s="6">
        <v>2039</v>
      </c>
      <c r="V6" s="6">
        <v>2040</v>
      </c>
    </row>
    <row r="7" spans="1:24" x14ac:dyDescent="0.25">
      <c r="A7" s="7" t="s">
        <v>2</v>
      </c>
      <c r="B7" s="8"/>
      <c r="C7" s="8"/>
      <c r="D7" s="8"/>
      <c r="E7" s="8"/>
      <c r="F7" s="9">
        <v>318.2</v>
      </c>
      <c r="G7" s="9">
        <v>318.2</v>
      </c>
      <c r="H7" s="9">
        <v>318.2</v>
      </c>
      <c r="I7" s="9">
        <v>318.2</v>
      </c>
      <c r="J7" s="9">
        <v>318.2</v>
      </c>
      <c r="K7" s="9">
        <v>318.2</v>
      </c>
      <c r="L7" s="9">
        <v>318.2</v>
      </c>
      <c r="M7" s="9">
        <v>318.2</v>
      </c>
      <c r="N7" s="9">
        <v>318.2</v>
      </c>
      <c r="O7" s="9">
        <v>318.2</v>
      </c>
      <c r="P7" s="9">
        <v>318.2</v>
      </c>
      <c r="Q7" s="9">
        <v>318.2</v>
      </c>
      <c r="R7" s="9">
        <v>318.2</v>
      </c>
      <c r="S7" s="9">
        <v>318.2</v>
      </c>
      <c r="T7" s="9">
        <v>318.2</v>
      </c>
      <c r="U7" s="9">
        <v>318.2</v>
      </c>
      <c r="V7" s="9">
        <v>318.2</v>
      </c>
    </row>
    <row r="8" spans="1:24" x14ac:dyDescent="0.25">
      <c r="A8" s="7" t="s">
        <v>3</v>
      </c>
      <c r="B8" s="8"/>
      <c r="C8" s="8"/>
      <c r="D8" s="8"/>
      <c r="E8" s="8"/>
      <c r="F8" s="9">
        <f>179.08</f>
        <v>179.08</v>
      </c>
      <c r="G8" s="9">
        <f>F8</f>
        <v>179.08</v>
      </c>
      <c r="H8" s="9">
        <f t="shared" ref="H8:V8" si="0">G8</f>
        <v>179.08</v>
      </c>
      <c r="I8" s="9">
        <f t="shared" si="0"/>
        <v>179.08</v>
      </c>
      <c r="J8" s="9">
        <f t="shared" si="0"/>
        <v>179.08</v>
      </c>
      <c r="K8" s="9">
        <f t="shared" si="0"/>
        <v>179.08</v>
      </c>
      <c r="L8" s="9">
        <f t="shared" si="0"/>
        <v>179.08</v>
      </c>
      <c r="M8" s="9">
        <f t="shared" si="0"/>
        <v>179.08</v>
      </c>
      <c r="N8" s="9">
        <f t="shared" si="0"/>
        <v>179.08</v>
      </c>
      <c r="O8" s="9">
        <f t="shared" si="0"/>
        <v>179.08</v>
      </c>
      <c r="P8" s="9">
        <f t="shared" si="0"/>
        <v>179.08</v>
      </c>
      <c r="Q8" s="9">
        <f t="shared" si="0"/>
        <v>179.08</v>
      </c>
      <c r="R8" s="9">
        <f t="shared" si="0"/>
        <v>179.08</v>
      </c>
      <c r="S8" s="9">
        <f t="shared" si="0"/>
        <v>179.08</v>
      </c>
      <c r="T8" s="9">
        <f t="shared" si="0"/>
        <v>179.08</v>
      </c>
      <c r="U8" s="9">
        <f t="shared" si="0"/>
        <v>179.08</v>
      </c>
      <c r="V8" s="9">
        <f t="shared" si="0"/>
        <v>179.08</v>
      </c>
    </row>
    <row r="9" spans="1:24" x14ac:dyDescent="0.25">
      <c r="A9" s="7" t="s">
        <v>4</v>
      </c>
      <c r="B9" s="8"/>
      <c r="C9" s="8"/>
      <c r="D9" s="8"/>
      <c r="E9" s="8"/>
      <c r="F9" s="9">
        <v>2.6563086722488234</v>
      </c>
      <c r="G9" s="9">
        <v>2.6929011666584883</v>
      </c>
      <c r="H9" s="9">
        <v>2.6729928505194898</v>
      </c>
      <c r="I9" s="9">
        <v>2.6729928505194898</v>
      </c>
      <c r="J9" s="9">
        <v>2.6729928505194898</v>
      </c>
      <c r="K9" s="9">
        <v>2.6729928505194898</v>
      </c>
      <c r="L9" s="9">
        <v>2.6729928505194898</v>
      </c>
      <c r="M9" s="9">
        <v>2.6729928505194898</v>
      </c>
      <c r="N9" s="9">
        <v>2.6729928505194898</v>
      </c>
      <c r="O9" s="9">
        <v>2.6729928505194898</v>
      </c>
      <c r="P9" s="9">
        <v>2.6729928505194898</v>
      </c>
      <c r="Q9" s="9">
        <v>2.6729928505194898</v>
      </c>
      <c r="R9" s="9">
        <v>2.6729928505194898</v>
      </c>
      <c r="S9" s="9">
        <v>2.6729928505194898</v>
      </c>
      <c r="T9" s="9">
        <v>2.6729928505194898</v>
      </c>
      <c r="U9" s="9">
        <v>2.6729928505194898</v>
      </c>
      <c r="V9" s="9">
        <v>2.6729928505194898</v>
      </c>
    </row>
    <row r="10" spans="1:24" x14ac:dyDescent="0.25">
      <c r="A10" s="7" t="s">
        <v>5</v>
      </c>
      <c r="B10" s="8"/>
      <c r="C10" s="8"/>
      <c r="D10" s="8"/>
      <c r="E10" s="8"/>
      <c r="F10" s="9">
        <v>9.0657346945968662</v>
      </c>
      <c r="G10" s="9">
        <v>9.0529286920455583</v>
      </c>
      <c r="H10" s="9">
        <v>8.6955965846168528</v>
      </c>
      <c r="I10" s="9">
        <v>8.6955965846168528</v>
      </c>
      <c r="J10" s="9">
        <v>8.6955965846168528</v>
      </c>
      <c r="K10" s="9">
        <v>8.6955965846168528</v>
      </c>
      <c r="L10" s="9">
        <v>8.6955965846168528</v>
      </c>
      <c r="M10" s="9">
        <v>8.6955965846168528</v>
      </c>
      <c r="N10" s="9">
        <v>8.6955965846168528</v>
      </c>
      <c r="O10" s="9">
        <v>8.6955965846168528</v>
      </c>
      <c r="P10" s="9">
        <v>8.6955965846168528</v>
      </c>
      <c r="Q10" s="9">
        <v>8.6955965846168528</v>
      </c>
      <c r="R10" s="9">
        <v>8.6955965846168528</v>
      </c>
      <c r="S10" s="9">
        <v>8.6955965846168528</v>
      </c>
      <c r="T10" s="9">
        <v>8.6955965846168528</v>
      </c>
      <c r="U10" s="9">
        <v>8.6955965846168528</v>
      </c>
      <c r="V10" s="9">
        <v>8.6955965846168528</v>
      </c>
    </row>
    <row r="11" spans="1:24" x14ac:dyDescent="0.25">
      <c r="A11" s="7" t="s">
        <v>6</v>
      </c>
      <c r="B11" s="8"/>
      <c r="C11" s="8"/>
      <c r="D11" s="8"/>
      <c r="E11" s="8"/>
      <c r="F11" s="10">
        <f>147.264734694597-F12</f>
        <v>134.504734694597</v>
      </c>
      <c r="G11" s="10">
        <f>145.548928692046-G12</f>
        <v>132.788928692046</v>
      </c>
      <c r="H11" s="10">
        <f>146.337596584617-H12</f>
        <v>133.577596584617</v>
      </c>
      <c r="I11" s="10">
        <f t="shared" ref="I11:V11" si="1">146.337596584617-I12</f>
        <v>133.577596584617</v>
      </c>
      <c r="J11" s="10">
        <f t="shared" si="1"/>
        <v>133.577596584617</v>
      </c>
      <c r="K11" s="10">
        <f t="shared" si="1"/>
        <v>133.577596584617</v>
      </c>
      <c r="L11" s="10">
        <f t="shared" si="1"/>
        <v>133.577596584617</v>
      </c>
      <c r="M11" s="10">
        <f t="shared" si="1"/>
        <v>133.577596584617</v>
      </c>
      <c r="N11" s="10">
        <f t="shared" si="1"/>
        <v>133.577596584617</v>
      </c>
      <c r="O11" s="10">
        <f t="shared" si="1"/>
        <v>133.577596584617</v>
      </c>
      <c r="P11" s="10">
        <f t="shared" si="1"/>
        <v>133.577596584617</v>
      </c>
      <c r="Q11" s="10">
        <f t="shared" si="1"/>
        <v>133.577596584617</v>
      </c>
      <c r="R11" s="10">
        <f t="shared" si="1"/>
        <v>133.577596584617</v>
      </c>
      <c r="S11" s="10">
        <f t="shared" si="1"/>
        <v>133.577596584617</v>
      </c>
      <c r="T11" s="10">
        <f t="shared" si="1"/>
        <v>133.577596584617</v>
      </c>
      <c r="U11" s="10">
        <f t="shared" si="1"/>
        <v>133.577596584617</v>
      </c>
      <c r="V11" s="10">
        <f t="shared" si="1"/>
        <v>133.577596584617</v>
      </c>
    </row>
    <row r="12" spans="1:24" x14ac:dyDescent="0.25">
      <c r="A12" s="7" t="s">
        <v>7</v>
      </c>
      <c r="B12" s="8"/>
      <c r="C12" s="8"/>
      <c r="D12" s="8"/>
      <c r="E12" s="8"/>
      <c r="F12" s="9">
        <v>12.76</v>
      </c>
      <c r="G12" s="9">
        <v>12.76</v>
      </c>
      <c r="H12" s="9">
        <v>12.76</v>
      </c>
      <c r="I12" s="9">
        <v>12.76</v>
      </c>
      <c r="J12" s="9">
        <v>12.76</v>
      </c>
      <c r="K12" s="9">
        <v>12.76</v>
      </c>
      <c r="L12" s="9">
        <v>12.76</v>
      </c>
      <c r="M12" s="9">
        <v>12.76</v>
      </c>
      <c r="N12" s="9">
        <v>12.76</v>
      </c>
      <c r="O12" s="9">
        <v>12.76</v>
      </c>
      <c r="P12" s="9">
        <v>12.76</v>
      </c>
      <c r="Q12" s="9">
        <v>12.76</v>
      </c>
      <c r="R12" s="9">
        <v>12.76</v>
      </c>
      <c r="S12" s="9">
        <v>12.76</v>
      </c>
      <c r="T12" s="9">
        <v>12.76</v>
      </c>
      <c r="U12" s="9">
        <v>12.76</v>
      </c>
      <c r="V12" s="9">
        <v>12.76</v>
      </c>
    </row>
    <row r="13" spans="1:24" x14ac:dyDescent="0.25">
      <c r="A13" s="7" t="s">
        <v>8</v>
      </c>
      <c r="B13" s="8"/>
      <c r="C13" s="8"/>
      <c r="D13" s="8"/>
      <c r="E13" s="8"/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</row>
    <row r="14" spans="1:24" x14ac:dyDescent="0.25">
      <c r="A14" s="7" t="s">
        <v>9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4" ht="45" x14ac:dyDescent="0.25">
      <c r="A15" s="11" t="s">
        <v>10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</row>
    <row r="16" spans="1:24" ht="45" x14ac:dyDescent="0.25">
      <c r="A16" s="11" t="s">
        <v>11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</row>
    <row r="18" spans="1:22" x14ac:dyDescent="0.25">
      <c r="A18" s="4" t="s">
        <v>14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5"/>
      <c r="T18" s="5"/>
      <c r="U18" s="5"/>
      <c r="V18" s="5"/>
    </row>
    <row r="19" spans="1:22" x14ac:dyDescent="0.25">
      <c r="A19" s="6" t="s">
        <v>1</v>
      </c>
      <c r="B19" s="6">
        <v>2020</v>
      </c>
      <c r="C19" s="6">
        <v>2021</v>
      </c>
      <c r="D19" s="6">
        <v>2022</v>
      </c>
      <c r="E19" s="6">
        <v>2023</v>
      </c>
      <c r="F19" s="6">
        <v>2024</v>
      </c>
      <c r="G19" s="6">
        <v>2025</v>
      </c>
      <c r="H19" s="6">
        <v>2026</v>
      </c>
      <c r="I19" s="6">
        <v>2027</v>
      </c>
      <c r="J19" s="6">
        <v>2028</v>
      </c>
      <c r="K19" s="6">
        <v>2029</v>
      </c>
      <c r="L19" s="6">
        <v>2030</v>
      </c>
      <c r="M19" s="6">
        <v>2031</v>
      </c>
      <c r="N19" s="6">
        <v>2032</v>
      </c>
      <c r="O19" s="6">
        <v>2033</v>
      </c>
      <c r="P19" s="6">
        <v>2034</v>
      </c>
      <c r="Q19" s="6">
        <v>2035</v>
      </c>
      <c r="R19" s="6">
        <v>2036</v>
      </c>
      <c r="S19" s="6">
        <v>2037</v>
      </c>
      <c r="T19" s="6">
        <v>2038</v>
      </c>
      <c r="U19" s="6">
        <v>2039</v>
      </c>
      <c r="V19" s="6">
        <v>2040</v>
      </c>
    </row>
    <row r="20" spans="1:22" x14ac:dyDescent="0.25">
      <c r="A20" s="7" t="s">
        <v>2</v>
      </c>
      <c r="B20" s="9">
        <v>33.979999999999997</v>
      </c>
      <c r="C20" s="9">
        <v>33.979999999999997</v>
      </c>
      <c r="D20" s="9">
        <v>33.979999999999997</v>
      </c>
      <c r="E20" s="9">
        <v>33.979999999999997</v>
      </c>
      <c r="F20" s="9">
        <v>33.979999999999997</v>
      </c>
      <c r="G20" s="9">
        <v>33.979999999999997</v>
      </c>
      <c r="H20" s="9">
        <v>33.979999999999997</v>
      </c>
      <c r="I20" s="9">
        <v>33.979999999999997</v>
      </c>
      <c r="J20" s="9">
        <v>33.979999999999997</v>
      </c>
      <c r="K20" s="9">
        <v>33.979999999999997</v>
      </c>
      <c r="L20" s="9">
        <v>33.979999999999997</v>
      </c>
      <c r="M20" s="9">
        <v>33.979999999999997</v>
      </c>
      <c r="N20" s="9">
        <v>33.979999999999997</v>
      </c>
      <c r="O20" s="9">
        <v>33.979999999999997</v>
      </c>
      <c r="P20" s="9">
        <v>33.979999999999997</v>
      </c>
      <c r="Q20" s="9">
        <v>33.979999999999997</v>
      </c>
      <c r="R20" s="9">
        <v>33.979999999999997</v>
      </c>
      <c r="S20" s="9">
        <v>33.979999999999997</v>
      </c>
      <c r="T20" s="9">
        <v>33.979999999999997</v>
      </c>
      <c r="U20" s="9">
        <v>33.979999999999997</v>
      </c>
      <c r="V20" s="9">
        <v>33.979999999999997</v>
      </c>
    </row>
    <row r="21" spans="1:22" x14ac:dyDescent="0.25">
      <c r="A21" s="7" t="s">
        <v>3</v>
      </c>
      <c r="B21" s="9">
        <f t="shared" ref="B21:C21" si="2">C21</f>
        <v>32.78</v>
      </c>
      <c r="C21" s="9">
        <f t="shared" si="2"/>
        <v>32.78</v>
      </c>
      <c r="D21" s="9">
        <f>E21</f>
        <v>32.78</v>
      </c>
      <c r="E21" s="9">
        <v>32.78</v>
      </c>
      <c r="F21" s="9">
        <v>29.46</v>
      </c>
      <c r="G21" s="9">
        <f>F21</f>
        <v>29.46</v>
      </c>
      <c r="H21" s="9">
        <f t="shared" ref="H21:V21" si="3">G21</f>
        <v>29.46</v>
      </c>
      <c r="I21" s="9">
        <f t="shared" si="3"/>
        <v>29.46</v>
      </c>
      <c r="J21" s="9">
        <f t="shared" si="3"/>
        <v>29.46</v>
      </c>
      <c r="K21" s="9">
        <f t="shared" si="3"/>
        <v>29.46</v>
      </c>
      <c r="L21" s="9">
        <f t="shared" si="3"/>
        <v>29.46</v>
      </c>
      <c r="M21" s="9">
        <f t="shared" si="3"/>
        <v>29.46</v>
      </c>
      <c r="N21" s="9">
        <f t="shared" si="3"/>
        <v>29.46</v>
      </c>
      <c r="O21" s="9">
        <f t="shared" si="3"/>
        <v>29.46</v>
      </c>
      <c r="P21" s="9">
        <f t="shared" si="3"/>
        <v>29.46</v>
      </c>
      <c r="Q21" s="9">
        <f t="shared" si="3"/>
        <v>29.46</v>
      </c>
      <c r="R21" s="9">
        <f t="shared" si="3"/>
        <v>29.46</v>
      </c>
      <c r="S21" s="9">
        <f t="shared" si="3"/>
        <v>29.46</v>
      </c>
      <c r="T21" s="9">
        <f t="shared" si="3"/>
        <v>29.46</v>
      </c>
      <c r="U21" s="9">
        <f t="shared" si="3"/>
        <v>29.46</v>
      </c>
      <c r="V21" s="9">
        <f t="shared" si="3"/>
        <v>29.46</v>
      </c>
    </row>
    <row r="22" spans="1:22" x14ac:dyDescent="0.25">
      <c r="A22" s="7" t="s">
        <v>4</v>
      </c>
      <c r="B22" s="9">
        <f t="shared" ref="B22:C22" si="4">C22</f>
        <v>0.7907035331521266</v>
      </c>
      <c r="C22" s="9">
        <f t="shared" si="4"/>
        <v>0.7907035331521266</v>
      </c>
      <c r="D22" s="9">
        <f>E22</f>
        <v>0.7907035331521266</v>
      </c>
      <c r="E22" s="9">
        <v>0.7907035331521266</v>
      </c>
      <c r="F22" s="9">
        <v>0.8289956301767929</v>
      </c>
      <c r="G22" s="9">
        <v>0.8633004939273895</v>
      </c>
      <c r="H22" s="9">
        <v>0.87888740349538375</v>
      </c>
      <c r="I22" s="9">
        <v>0.87888740349538375</v>
      </c>
      <c r="J22" s="9">
        <v>0.87888740349538375</v>
      </c>
      <c r="K22" s="9">
        <v>0.87888740349538375</v>
      </c>
      <c r="L22" s="9">
        <v>0.87888740349538375</v>
      </c>
      <c r="M22" s="9">
        <v>0.87888740349538375</v>
      </c>
      <c r="N22" s="9">
        <v>0.87888740349538375</v>
      </c>
      <c r="O22" s="9">
        <v>0.87888740349538375</v>
      </c>
      <c r="P22" s="9">
        <v>0.87888740349538375</v>
      </c>
      <c r="Q22" s="9">
        <v>0.87888740349538375</v>
      </c>
      <c r="R22" s="9">
        <v>0.87888740349538375</v>
      </c>
      <c r="S22" s="9">
        <v>0.87888740349538375</v>
      </c>
      <c r="T22" s="9">
        <v>0.87888740349538375</v>
      </c>
      <c r="U22" s="9">
        <v>0.87888740349538375</v>
      </c>
      <c r="V22" s="9">
        <v>0.87888740349538375</v>
      </c>
    </row>
    <row r="23" spans="1:22" x14ac:dyDescent="0.25">
      <c r="A23" s="7" t="s">
        <v>5</v>
      </c>
      <c r="B23" s="9">
        <v>1.6468629956598573</v>
      </c>
      <c r="C23" s="9">
        <v>1.5684385774451299</v>
      </c>
      <c r="D23" s="9">
        <v>1.426214762001395</v>
      </c>
      <c r="E23" s="9">
        <v>1.2913656347716691</v>
      </c>
      <c r="F23" s="9">
        <v>1.2887088945090297</v>
      </c>
      <c r="G23" s="9">
        <v>1.2820635277640842</v>
      </c>
      <c r="H23" s="9">
        <v>1.1768402159185469</v>
      </c>
      <c r="I23" s="9">
        <v>1.1768402159185469</v>
      </c>
      <c r="J23" s="9">
        <v>1.1768402159185469</v>
      </c>
      <c r="K23" s="9">
        <v>1.1768402159185469</v>
      </c>
      <c r="L23" s="9">
        <v>1.1768402159185469</v>
      </c>
      <c r="M23" s="9">
        <v>1.1768402159185469</v>
      </c>
      <c r="N23" s="9">
        <v>1.1768402159185469</v>
      </c>
      <c r="O23" s="9">
        <v>1.1768402159185469</v>
      </c>
      <c r="P23" s="9">
        <v>1.1768402159185469</v>
      </c>
      <c r="Q23" s="9">
        <v>1.1768402159185469</v>
      </c>
      <c r="R23" s="9">
        <v>1.1768402159185469</v>
      </c>
      <c r="S23" s="9">
        <v>1.1768402159185469</v>
      </c>
      <c r="T23" s="9">
        <v>1.1768402159185469</v>
      </c>
      <c r="U23" s="9">
        <v>1.1768402159185469</v>
      </c>
      <c r="V23" s="9">
        <v>1.1768402159185469</v>
      </c>
    </row>
    <row r="24" spans="1:22" x14ac:dyDescent="0.25">
      <c r="A24" s="7" t="s">
        <v>6</v>
      </c>
      <c r="B24" s="10">
        <f>28.6346814258477-B25</f>
        <v>26.2546814258477</v>
      </c>
      <c r="C24" s="10">
        <f>28.5564385774451-C25</f>
        <v>26.176438577445101</v>
      </c>
      <c r="D24" s="10">
        <f>28.2142147620014-D25</f>
        <v>25.834214762001402</v>
      </c>
      <c r="E24" s="10">
        <f>28.0995512487521-E25</f>
        <v>25.8995512487521</v>
      </c>
      <c r="F24" s="10">
        <f>27.934708894509-F25</f>
        <v>25.554708894509002</v>
      </c>
      <c r="G24" s="10">
        <f>29.3520635277641-G25</f>
        <v>26.972063527764099</v>
      </c>
      <c r="H24" s="10">
        <f>28.9968402159185-H25</f>
        <v>26.616840215918501</v>
      </c>
      <c r="I24" s="10">
        <f t="shared" ref="I24:V24" si="5">28.9968402159185-I25</f>
        <v>26.616840215918501</v>
      </c>
      <c r="J24" s="10">
        <f t="shared" si="5"/>
        <v>26.616840215918501</v>
      </c>
      <c r="K24" s="10">
        <f t="shared" si="5"/>
        <v>26.616840215918501</v>
      </c>
      <c r="L24" s="10">
        <f t="shared" si="5"/>
        <v>26.616840215918501</v>
      </c>
      <c r="M24" s="10">
        <f t="shared" si="5"/>
        <v>26.616840215918501</v>
      </c>
      <c r="N24" s="10">
        <f t="shared" si="5"/>
        <v>26.616840215918501</v>
      </c>
      <c r="O24" s="10">
        <f t="shared" si="5"/>
        <v>26.616840215918501</v>
      </c>
      <c r="P24" s="10">
        <f t="shared" si="5"/>
        <v>26.616840215918501</v>
      </c>
      <c r="Q24" s="10">
        <f t="shared" si="5"/>
        <v>26.616840215918501</v>
      </c>
      <c r="R24" s="10">
        <f t="shared" si="5"/>
        <v>26.616840215918501</v>
      </c>
      <c r="S24" s="10">
        <f t="shared" si="5"/>
        <v>26.616840215918501</v>
      </c>
      <c r="T24" s="10">
        <f t="shared" si="5"/>
        <v>26.616840215918501</v>
      </c>
      <c r="U24" s="10">
        <f t="shared" si="5"/>
        <v>26.616840215918501</v>
      </c>
      <c r="V24" s="10">
        <f t="shared" si="5"/>
        <v>26.616840215918501</v>
      </c>
    </row>
    <row r="25" spans="1:22" x14ac:dyDescent="0.25">
      <c r="A25" s="7" t="s">
        <v>7</v>
      </c>
      <c r="B25" s="9">
        <v>2.38</v>
      </c>
      <c r="C25" s="9">
        <v>2.38</v>
      </c>
      <c r="D25" s="9">
        <v>2.38</v>
      </c>
      <c r="E25" s="9">
        <v>2.2000000000000002</v>
      </c>
      <c r="F25" s="9">
        <v>2.38</v>
      </c>
      <c r="G25" s="9">
        <v>2.38</v>
      </c>
      <c r="H25" s="9">
        <v>2.38</v>
      </c>
      <c r="I25" s="9">
        <v>2.38</v>
      </c>
      <c r="J25" s="9">
        <v>2.38</v>
      </c>
      <c r="K25" s="9">
        <v>2.38</v>
      </c>
      <c r="L25" s="9">
        <v>2.38</v>
      </c>
      <c r="M25" s="9">
        <v>2.38</v>
      </c>
      <c r="N25" s="9">
        <v>2.38</v>
      </c>
      <c r="O25" s="9">
        <v>2.38</v>
      </c>
      <c r="P25" s="9">
        <v>2.38</v>
      </c>
      <c r="Q25" s="9">
        <v>2.38</v>
      </c>
      <c r="R25" s="9">
        <v>2.38</v>
      </c>
      <c r="S25" s="9">
        <v>2.38</v>
      </c>
      <c r="T25" s="9">
        <v>2.38</v>
      </c>
      <c r="U25" s="9">
        <v>2.38</v>
      </c>
      <c r="V25" s="9">
        <v>2.38</v>
      </c>
    </row>
    <row r="26" spans="1:22" x14ac:dyDescent="0.25">
      <c r="A26" s="7" t="s">
        <v>8</v>
      </c>
      <c r="B26" s="9">
        <v>0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</row>
    <row r="27" spans="1:22" x14ac:dyDescent="0.25">
      <c r="A27" s="7" t="s">
        <v>9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</row>
    <row r="28" spans="1:22" ht="45" x14ac:dyDescent="0.25">
      <c r="A28" s="11" t="s">
        <v>10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</row>
    <row r="29" spans="1:22" ht="45" x14ac:dyDescent="0.25">
      <c r="A29" s="11" t="s">
        <v>11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</row>
    <row r="31" spans="1:22" x14ac:dyDescent="0.25">
      <c r="A31" s="4" t="s">
        <v>15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</row>
    <row r="32" spans="1:22" x14ac:dyDescent="0.25">
      <c r="A32" s="6" t="s">
        <v>1</v>
      </c>
      <c r="B32" s="6">
        <v>2020</v>
      </c>
      <c r="C32" s="6">
        <v>2021</v>
      </c>
      <c r="D32" s="6">
        <v>2022</v>
      </c>
      <c r="E32" s="6">
        <v>2023</v>
      </c>
      <c r="F32" s="6">
        <v>2024</v>
      </c>
      <c r="G32" s="6">
        <v>2025</v>
      </c>
      <c r="H32" s="6">
        <v>2026</v>
      </c>
      <c r="I32" s="6">
        <v>2027</v>
      </c>
      <c r="J32" s="6">
        <v>2028</v>
      </c>
      <c r="K32" s="6">
        <v>2029</v>
      </c>
      <c r="L32" s="6">
        <v>2030</v>
      </c>
      <c r="M32" s="6">
        <v>2031</v>
      </c>
      <c r="N32" s="6">
        <v>2032</v>
      </c>
      <c r="O32" s="6">
        <v>2033</v>
      </c>
      <c r="P32" s="6">
        <v>2034</v>
      </c>
      <c r="Q32" s="6">
        <v>2035</v>
      </c>
      <c r="R32" s="6">
        <v>2036</v>
      </c>
      <c r="S32" s="6">
        <v>2037</v>
      </c>
      <c r="T32" s="6">
        <v>2038</v>
      </c>
      <c r="U32" s="6">
        <v>2039</v>
      </c>
      <c r="V32" s="6">
        <v>2040</v>
      </c>
    </row>
    <row r="33" spans="1:22" x14ac:dyDescent="0.25">
      <c r="A33" s="7" t="s">
        <v>2</v>
      </c>
      <c r="B33" s="9">
        <v>12.04</v>
      </c>
      <c r="C33" s="9">
        <v>12.04</v>
      </c>
      <c r="D33" s="9">
        <v>12.04</v>
      </c>
      <c r="E33" s="9">
        <v>12.04</v>
      </c>
      <c r="F33" s="9">
        <v>12.04</v>
      </c>
      <c r="G33" s="9">
        <v>12.04</v>
      </c>
      <c r="H33" s="9">
        <v>12.04</v>
      </c>
      <c r="I33" s="9">
        <v>12.04</v>
      </c>
      <c r="J33" s="9">
        <v>12.04</v>
      </c>
      <c r="K33" s="9">
        <v>12.04</v>
      </c>
      <c r="L33" s="9">
        <v>12.04</v>
      </c>
      <c r="M33" s="9">
        <v>12.04</v>
      </c>
      <c r="N33" s="9">
        <v>12.04</v>
      </c>
      <c r="O33" s="9">
        <v>12.04</v>
      </c>
      <c r="P33" s="9">
        <v>12.04</v>
      </c>
      <c r="Q33" s="9">
        <v>12.04</v>
      </c>
      <c r="R33" s="9">
        <v>12.04</v>
      </c>
      <c r="S33" s="9">
        <v>12.04</v>
      </c>
      <c r="T33" s="9">
        <v>12.04</v>
      </c>
      <c r="U33" s="9">
        <v>12.04</v>
      </c>
      <c r="V33" s="9">
        <v>12.04</v>
      </c>
    </row>
    <row r="34" spans="1:22" x14ac:dyDescent="0.25">
      <c r="A34" s="7" t="s">
        <v>3</v>
      </c>
      <c r="B34" s="9">
        <f t="shared" ref="B34:C34" si="6">C34</f>
        <v>11.39</v>
      </c>
      <c r="C34" s="9">
        <f t="shared" si="6"/>
        <v>11.39</v>
      </c>
      <c r="D34" s="9">
        <f>E34</f>
        <v>11.39</v>
      </c>
      <c r="E34" s="9">
        <v>11.39</v>
      </c>
      <c r="F34" s="9">
        <v>10.25</v>
      </c>
      <c r="G34" s="9">
        <f>F34</f>
        <v>10.25</v>
      </c>
      <c r="H34" s="9">
        <f t="shared" ref="H34:V34" si="7">G34</f>
        <v>10.25</v>
      </c>
      <c r="I34" s="9">
        <f t="shared" si="7"/>
        <v>10.25</v>
      </c>
      <c r="J34" s="9">
        <f t="shared" si="7"/>
        <v>10.25</v>
      </c>
      <c r="K34" s="9">
        <f t="shared" si="7"/>
        <v>10.25</v>
      </c>
      <c r="L34" s="9">
        <f t="shared" si="7"/>
        <v>10.25</v>
      </c>
      <c r="M34" s="9">
        <f t="shared" si="7"/>
        <v>10.25</v>
      </c>
      <c r="N34" s="9">
        <f t="shared" si="7"/>
        <v>10.25</v>
      </c>
      <c r="O34" s="9">
        <f t="shared" si="7"/>
        <v>10.25</v>
      </c>
      <c r="P34" s="9">
        <f t="shared" si="7"/>
        <v>10.25</v>
      </c>
      <c r="Q34" s="9">
        <f t="shared" si="7"/>
        <v>10.25</v>
      </c>
      <c r="R34" s="9">
        <f t="shared" si="7"/>
        <v>10.25</v>
      </c>
      <c r="S34" s="9">
        <f t="shared" si="7"/>
        <v>10.25</v>
      </c>
      <c r="T34" s="9">
        <f t="shared" si="7"/>
        <v>10.25</v>
      </c>
      <c r="U34" s="9">
        <f t="shared" si="7"/>
        <v>10.25</v>
      </c>
      <c r="V34" s="9">
        <f t="shared" si="7"/>
        <v>10.25</v>
      </c>
    </row>
    <row r="35" spans="1:22" x14ac:dyDescent="0.25">
      <c r="A35" s="7" t="s">
        <v>4</v>
      </c>
      <c r="B35" s="9">
        <v>6.3246031938580097E-2</v>
      </c>
      <c r="C35" s="9">
        <v>4.20442371409879E-2</v>
      </c>
      <c r="D35" s="9">
        <v>5.3265745771413603E-2</v>
      </c>
      <c r="E35" s="9">
        <v>4.8865140763760043E-2</v>
      </c>
      <c r="F35" s="9">
        <v>4.9355023473808164E-2</v>
      </c>
      <c r="G35" s="9">
        <v>5.0104061488471033E-2</v>
      </c>
      <c r="H35" s="9">
        <v>5.2051490031823161E-2</v>
      </c>
      <c r="I35" s="9">
        <v>5.2051490031823161E-2</v>
      </c>
      <c r="J35" s="9">
        <v>5.2051490031823161E-2</v>
      </c>
      <c r="K35" s="9">
        <v>5.2051490031823161E-2</v>
      </c>
      <c r="L35" s="9">
        <v>5.2051490031823161E-2</v>
      </c>
      <c r="M35" s="9">
        <v>5.2051490031823161E-2</v>
      </c>
      <c r="N35" s="9">
        <v>5.2051490031823161E-2</v>
      </c>
      <c r="O35" s="9">
        <v>5.2051490031823161E-2</v>
      </c>
      <c r="P35" s="9">
        <v>5.2051490031823161E-2</v>
      </c>
      <c r="Q35" s="9">
        <v>5.2051490031823161E-2</v>
      </c>
      <c r="R35" s="9">
        <v>5.2051490031823161E-2</v>
      </c>
      <c r="S35" s="9">
        <v>5.2051490031823161E-2</v>
      </c>
      <c r="T35" s="9">
        <v>5.2051490031823161E-2</v>
      </c>
      <c r="U35" s="9">
        <v>5.2051490031823161E-2</v>
      </c>
      <c r="V35" s="9">
        <v>5.2051490031823161E-2</v>
      </c>
    </row>
    <row r="36" spans="1:22" x14ac:dyDescent="0.25">
      <c r="A36" s="7" t="s">
        <v>5</v>
      </c>
      <c r="B36" s="9">
        <v>0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</row>
    <row r="37" spans="1:22" x14ac:dyDescent="0.25">
      <c r="A37" s="7" t="s">
        <v>6</v>
      </c>
      <c r="B37" s="10">
        <f>6.076-B38</f>
        <v>5.6959999999999997</v>
      </c>
      <c r="C37" s="10">
        <f t="shared" ref="C37:V37" si="8">6.076-C38</f>
        <v>5.6959999999999997</v>
      </c>
      <c r="D37" s="10">
        <f t="shared" si="8"/>
        <v>5.6959999999999997</v>
      </c>
      <c r="E37" s="10">
        <f t="shared" si="8"/>
        <v>5.6959999999999997</v>
      </c>
      <c r="F37" s="10">
        <f t="shared" si="8"/>
        <v>5.6959999999999997</v>
      </c>
      <c r="G37" s="10">
        <f t="shared" si="8"/>
        <v>5.6959999999999997</v>
      </c>
      <c r="H37" s="10">
        <f t="shared" si="8"/>
        <v>5.6959999999999997</v>
      </c>
      <c r="I37" s="10">
        <f t="shared" si="8"/>
        <v>5.6959999999999997</v>
      </c>
      <c r="J37" s="10">
        <f t="shared" si="8"/>
        <v>5.6959999999999997</v>
      </c>
      <c r="K37" s="10">
        <f t="shared" si="8"/>
        <v>5.6959999999999997</v>
      </c>
      <c r="L37" s="10">
        <f t="shared" si="8"/>
        <v>5.6959999999999997</v>
      </c>
      <c r="M37" s="10">
        <f t="shared" si="8"/>
        <v>5.6959999999999997</v>
      </c>
      <c r="N37" s="10">
        <f t="shared" si="8"/>
        <v>5.6959999999999997</v>
      </c>
      <c r="O37" s="10">
        <f t="shared" si="8"/>
        <v>5.6959999999999997</v>
      </c>
      <c r="P37" s="10">
        <f t="shared" si="8"/>
        <v>5.6959999999999997</v>
      </c>
      <c r="Q37" s="10">
        <f t="shared" si="8"/>
        <v>5.6959999999999997</v>
      </c>
      <c r="R37" s="10">
        <f t="shared" si="8"/>
        <v>5.6959999999999997</v>
      </c>
      <c r="S37" s="10">
        <f t="shared" si="8"/>
        <v>5.6959999999999997</v>
      </c>
      <c r="T37" s="10">
        <f t="shared" si="8"/>
        <v>5.6959999999999997</v>
      </c>
      <c r="U37" s="10">
        <f t="shared" si="8"/>
        <v>5.6959999999999997</v>
      </c>
      <c r="V37" s="10">
        <f t="shared" si="8"/>
        <v>5.6959999999999997</v>
      </c>
    </row>
    <row r="38" spans="1:22" x14ac:dyDescent="0.25">
      <c r="A38" s="7" t="s">
        <v>7</v>
      </c>
      <c r="B38" s="9">
        <v>0.38</v>
      </c>
      <c r="C38" s="9">
        <v>0.38</v>
      </c>
      <c r="D38" s="9">
        <v>0.38</v>
      </c>
      <c r="E38" s="9">
        <v>0.38</v>
      </c>
      <c r="F38" s="9">
        <v>0.38</v>
      </c>
      <c r="G38" s="9">
        <v>0.38</v>
      </c>
      <c r="H38" s="9">
        <v>0.38</v>
      </c>
      <c r="I38" s="9">
        <v>0.38</v>
      </c>
      <c r="J38" s="9">
        <v>0.38</v>
      </c>
      <c r="K38" s="9">
        <v>0.38</v>
      </c>
      <c r="L38" s="9">
        <v>0.38</v>
      </c>
      <c r="M38" s="9">
        <v>0.38</v>
      </c>
      <c r="N38" s="9">
        <v>0.38</v>
      </c>
      <c r="O38" s="9">
        <v>0.38</v>
      </c>
      <c r="P38" s="9">
        <v>0.38</v>
      </c>
      <c r="Q38" s="9">
        <v>0.38</v>
      </c>
      <c r="R38" s="9">
        <v>0.38</v>
      </c>
      <c r="S38" s="9">
        <v>0.38</v>
      </c>
      <c r="T38" s="9">
        <v>0.38</v>
      </c>
      <c r="U38" s="9">
        <v>0.38</v>
      </c>
      <c r="V38" s="9">
        <v>0.38</v>
      </c>
    </row>
    <row r="39" spans="1:22" x14ac:dyDescent="0.25">
      <c r="A39" s="7" t="s">
        <v>8</v>
      </c>
      <c r="B39" s="9">
        <v>0</v>
      </c>
      <c r="C39" s="9">
        <v>0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</row>
    <row r="40" spans="1:22" x14ac:dyDescent="0.25">
      <c r="A40" s="7" t="s">
        <v>9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</row>
    <row r="41" spans="1:22" ht="45" x14ac:dyDescent="0.25">
      <c r="A41" s="11" t="s">
        <v>10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</row>
    <row r="42" spans="1:22" ht="45" x14ac:dyDescent="0.25">
      <c r="A42" s="11" t="s">
        <v>11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</row>
  </sheetData>
  <mergeCells count="3">
    <mergeCell ref="A18:V18"/>
    <mergeCell ref="A31:V31"/>
    <mergeCell ref="A5:V5"/>
  </mergeCells>
  <hyperlinks>
    <hyperlink ref="X3" r:id="rId1" xr:uid="{C4F097B3-A825-4A41-A90B-BEC7C01F1451}"/>
  </hyperlinks>
  <pageMargins left="0.7" right="0.7" top="0.75" bottom="0.75" header="0.3" footer="0.3"/>
  <pageSetup paperSize="9" scale="52" orientation="landscape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Макеев Владимир Игоревич</dc:creator>
  <cp:lastModifiedBy>Матвеев Александр Владимирович</cp:lastModifiedBy>
  <dcterms:created xsi:type="dcterms:W3CDTF">2015-06-05T18:19:34Z</dcterms:created>
  <dcterms:modified xsi:type="dcterms:W3CDTF">2025-06-23T10:51:57Z</dcterms:modified>
</cp:coreProperties>
</file>