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25547A1B-DB43-445F-BA9E-693A270EF138}" xr6:coauthVersionLast="47" xr6:coauthVersionMax="47" xr10:uidLastSave="{00000000-0000-0000-0000-000000000000}"/>
  <bookViews>
    <workbookView xWindow="1170" yWindow="1170" windowWidth="2425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E6" i="1" l="1"/>
  <c r="D6" i="1" l="1"/>
  <c r="C6" i="1" l="1"/>
  <c r="E15" i="1" l="1"/>
  <c r="D15" i="1" l="1"/>
  <c r="C15" i="1" l="1"/>
  <c r="E14" i="1" l="1"/>
  <c r="E11" i="1"/>
  <c r="D14" i="1" l="1"/>
  <c r="D13" i="1" s="1"/>
  <c r="D11" i="1"/>
  <c r="D10" i="1" s="1"/>
  <c r="E13" i="1"/>
  <c r="E10" i="1"/>
  <c r="C14" i="1" l="1"/>
  <c r="C11" i="1"/>
  <c r="C10" i="1" s="1"/>
  <c r="C13" i="1" l="1"/>
</calcChain>
</file>

<file path=xl/sharedStrings.xml><?xml version="1.0" encoding="utf-8"?>
<sst xmlns="http://schemas.openxmlformats.org/spreadsheetml/2006/main" count="32" uniqueCount="23">
  <si>
    <t>Таблица 9.12 - Топливно-энергетический баланс Мини-ТЭС</t>
  </si>
  <si>
    <t>Показатель</t>
  </si>
  <si>
    <t>Ед. измерения</t>
  </si>
  <si>
    <t>Отпуск тепловой энергии, поставляемой с коллекторов теплоисточников, в том числе:</t>
  </si>
  <si>
    <t>в паре</t>
  </si>
  <si>
    <t>в горячей воде</t>
  </si>
  <si>
    <t>Хозяйственные нужды теплоисточника</t>
  </si>
  <si>
    <t>Выработка электроэнергии всего, в том числе:</t>
  </si>
  <si>
    <t>в комбинированном цикле</t>
  </si>
  <si>
    <t>в раздельном производстве</t>
  </si>
  <si>
    <t>Затрачено условного топлива всего, в том числе:</t>
  </si>
  <si>
    <t>на выработку электроэнергии</t>
  </si>
  <si>
    <t>на выработку тепловой энергии</t>
  </si>
  <si>
    <t>УРУТ на выработку электроэнергии</t>
  </si>
  <si>
    <t>УРУТ на выработку тепловой энергии</t>
  </si>
  <si>
    <t>УРУТ на отпуск электроэнергии</t>
  </si>
  <si>
    <t>УРУТ на отпуск тепловой энергии</t>
  </si>
  <si>
    <t>тыс. Гкал</t>
  </si>
  <si>
    <t>тыс. МВт-ч</t>
  </si>
  <si>
    <t>тыс. т.у.т.</t>
  </si>
  <si>
    <t>г/кВт-ч</t>
  </si>
  <si>
    <t>кг/Гкал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</si>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</sst>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9"/>
  <sheetViews>
    <sheetView tabSelected="1" view="pageBreakPreview" zoomScale="60" zoomScaleNormal="110" workbookViewId="0">
      <selection activeCell="L27" sqref="L27"/>
    </sheetView>
  </sheetViews>
  <sheetFormatPr defaultRowHeight="15" x14ac:dyDescent="0.25"/>
  <cols>
    <col min="1" max="1" width="46.42578125" style="1" customWidth="1"/>
    <col min="2" max="2" width="16" style="1" customWidth="1"/>
    <col min="3" max="16384" width="9.140625" style="1"/>
  </cols>
  <sheetData>
    <row r="1" spans="1:23" x14ac:dyDescent="0.25">
      <c r="E1" s="7" t="s">
        <v>22</v>
      </c>
    </row>
    <row r="3" spans="1:23" x14ac:dyDescent="0.25">
      <c r="A3" s="1" t="s">
        <v>0</v>
      </c>
    </row>
    <row r="5" spans="1:23" x14ac:dyDescent="0.25">
      <c r="A5" s="2" t="s">
        <v>1</v>
      </c>
      <c r="B5" s="2" t="s">
        <v>2</v>
      </c>
      <c r="C5" s="2">
        <v>2020</v>
      </c>
      <c r="D5" s="2">
        <v>2021</v>
      </c>
      <c r="E5" s="2">
        <v>2022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ht="30" x14ac:dyDescent="0.25">
      <c r="A6" s="4" t="s">
        <v>3</v>
      </c>
      <c r="B6" s="2" t="s">
        <v>17</v>
      </c>
      <c r="C6" s="5">
        <f>C7+C8</f>
        <v>417.80160000000001</v>
      </c>
      <c r="D6" s="5">
        <f>D7+D8</f>
        <v>432.69919999999996</v>
      </c>
      <c r="E6" s="5">
        <f>E7+E8</f>
        <v>420.94646399999999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5">
      <c r="A7" s="6" t="s">
        <v>4</v>
      </c>
      <c r="B7" s="2" t="s">
        <v>17</v>
      </c>
      <c r="C7" s="5">
        <v>0</v>
      </c>
      <c r="D7" s="5">
        <v>0</v>
      </c>
      <c r="E7" s="5">
        <v>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x14ac:dyDescent="0.25">
      <c r="A8" s="6" t="s">
        <v>5</v>
      </c>
      <c r="B8" s="2" t="s">
        <v>17</v>
      </c>
      <c r="C8" s="5">
        <f>343.5+74.3016</f>
        <v>417.80160000000001</v>
      </c>
      <c r="D8" s="5">
        <f>362.4+70.2992</f>
        <v>432.69919999999996</v>
      </c>
      <c r="E8" s="5">
        <f>347.9+73.046464</f>
        <v>420.94646399999999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x14ac:dyDescent="0.25">
      <c r="A9" s="6" t="s">
        <v>6</v>
      </c>
      <c r="B9" s="2" t="s">
        <v>17</v>
      </c>
      <c r="C9" s="5">
        <v>0</v>
      </c>
      <c r="D9" s="5">
        <v>0</v>
      </c>
      <c r="E9" s="5">
        <v>0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x14ac:dyDescent="0.25">
      <c r="A10" s="6" t="s">
        <v>7</v>
      </c>
      <c r="B10" s="2" t="s">
        <v>18</v>
      </c>
      <c r="C10" s="5">
        <f>C11+C12</f>
        <v>41.466572999999997</v>
      </c>
      <c r="D10" s="5">
        <f t="shared" ref="D10:E10" si="0">D11+D12</f>
        <v>41.466448</v>
      </c>
      <c r="E10" s="5">
        <f t="shared" si="0"/>
        <v>36.081957119999998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1:23" x14ac:dyDescent="0.25">
      <c r="A11" s="6" t="s">
        <v>8</v>
      </c>
      <c r="B11" s="2" t="s">
        <v>18</v>
      </c>
      <c r="C11" s="5">
        <f>41466.573/1000</f>
        <v>41.466572999999997</v>
      </c>
      <c r="D11" s="5">
        <f>41466.448/1000</f>
        <v>41.466448</v>
      </c>
      <c r="E11" s="5">
        <f>36081.95712/1000</f>
        <v>36.081957119999998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</row>
    <row r="12" spans="1:23" x14ac:dyDescent="0.25">
      <c r="A12" s="6" t="s">
        <v>9</v>
      </c>
      <c r="B12" s="2" t="s">
        <v>18</v>
      </c>
      <c r="C12" s="5">
        <v>0</v>
      </c>
      <c r="D12" s="5">
        <v>0</v>
      </c>
      <c r="E12" s="5">
        <v>0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1:23" x14ac:dyDescent="0.25">
      <c r="A13" s="6" t="s">
        <v>10</v>
      </c>
      <c r="B13" s="2" t="s">
        <v>19</v>
      </c>
      <c r="C13" s="5">
        <f>C14+C15</f>
        <v>72.098623065285764</v>
      </c>
      <c r="D13" s="5">
        <f t="shared" ref="D13:E13" si="1">D14+D15</f>
        <v>78.084438206857143</v>
      </c>
      <c r="E13" s="5">
        <f t="shared" si="1"/>
        <v>73.122310949714333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1:23" x14ac:dyDescent="0.25">
      <c r="A14" s="6" t="s">
        <v>11</v>
      </c>
      <c r="B14" s="2" t="s">
        <v>19</v>
      </c>
      <c r="C14" s="5">
        <f>9038.11820307739/1000</f>
        <v>9.0381182030773903</v>
      </c>
      <c r="D14" s="5">
        <f>8068.87799674954/1000</f>
        <v>8.0688779967495403</v>
      </c>
      <c r="E14" s="5">
        <f>6244.94927900002/1000</f>
        <v>6.2449492790000205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x14ac:dyDescent="0.25">
      <c r="A15" s="6" t="s">
        <v>12</v>
      </c>
      <c r="B15" s="2" t="s">
        <v>19</v>
      </c>
      <c r="C15" s="5">
        <f>(59217.3004231429+3843.20443906547)/1000</f>
        <v>63.060504862208369</v>
      </c>
      <c r="D15" s="5">
        <f>(67086.285831+2929.2743791076)/1000</f>
        <v>70.015560210107608</v>
      </c>
      <c r="E15" s="5">
        <f>(64579.6666131429+2297.69505757141)/1000</f>
        <v>66.877361670714308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x14ac:dyDescent="0.25">
      <c r="A16" s="6" t="s">
        <v>13</v>
      </c>
      <c r="B16" s="2" t="s">
        <v>20</v>
      </c>
      <c r="C16" s="5">
        <v>217.9615422542247</v>
      </c>
      <c r="D16" s="5">
        <v>194.58811607759463</v>
      </c>
      <c r="E16" s="5">
        <v>173.07678899541961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x14ac:dyDescent="0.25">
      <c r="A17" s="6" t="s">
        <v>14</v>
      </c>
      <c r="B17" s="2" t="s">
        <v>21</v>
      </c>
      <c r="C17" s="5">
        <v>143.98955578267265</v>
      </c>
      <c r="D17" s="5">
        <v>149.3507205491357</v>
      </c>
      <c r="E17" s="5">
        <v>159.41088980904198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3" x14ac:dyDescent="0.25">
      <c r="A18" s="6" t="s">
        <v>15</v>
      </c>
      <c r="B18" s="2" t="s">
        <v>20</v>
      </c>
      <c r="C18" s="5">
        <v>220.7</v>
      </c>
      <c r="D18" s="5">
        <v>196.45020450624656</v>
      </c>
      <c r="E18" s="5">
        <v>176.01348027985907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3" x14ac:dyDescent="0.25">
      <c r="A19" s="6" t="s">
        <v>16</v>
      </c>
      <c r="B19" s="2" t="s">
        <v>21</v>
      </c>
      <c r="C19" s="5">
        <v>153.06991889839591</v>
      </c>
      <c r="D19" s="5">
        <v>161.79991867780831</v>
      </c>
      <c r="E19" s="5">
        <v>158.8708962735071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</sheetData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2025-06-23T11:01:11Z</cp:lastPrinted>
  <dcterms:created xsi:type="dcterms:W3CDTF">2015-06-05T18:19:34Z</dcterms:created>
  <dcterms:modified xsi:type="dcterms:W3CDTF">2025-06-23T11:01:20Z</dcterms:modified>
</cp:coreProperties>
</file>