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01AF6D72-6F97-431A-861F-8A548D06D73D}" xr6:coauthVersionLast="47" xr6:coauthVersionMax="47" xr10:uidLastSave="{00000000-0000-0000-0000-000000000000}"/>
  <bookViews>
    <workbookView xWindow="1950" yWindow="1950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B7" i="1"/>
  <c r="B8" i="1"/>
  <c r="C8" i="1" l="1"/>
  <c r="C7" i="1"/>
  <c r="D8" i="1" l="1"/>
  <c r="D7" i="1"/>
  <c r="G8" i="1" l="1"/>
  <c r="G7" i="1"/>
  <c r="G6" i="1"/>
  <c r="F8" i="1" l="1"/>
  <c r="F7" i="1"/>
  <c r="F6" i="1"/>
  <c r="E8" i="1" l="1"/>
  <c r="E7" i="1"/>
  <c r="E6" i="1"/>
</calcChain>
</file>

<file path=xl/sharedStrings.xml><?xml version="1.0" encoding="utf-8"?>
<sst xmlns="http://schemas.openxmlformats.org/spreadsheetml/2006/main" count="9" uniqueCount="7">
  <si>
    <t>Наименование котельной</t>
  </si>
  <si>
    <t>Котельная по ул. 22-го Партсъезда, 97
ООО "ТГКом"</t>
  </si>
  <si>
    <t>Котельная по ул. 30-я Северная, 65/1
ООО "ТГКом"</t>
  </si>
  <si>
    <t>Котельная по ул. Завертяева, 9 к. 4
ООО "ТГКом"</t>
  </si>
  <si>
    <t>-</t>
  </si>
  <si>
    <t>Таблица 9.14 - Прогнозные значения отпуска тепловой энергии в тепловые сети котельными прочих теплоснабжающих организаций, тыс. Гкал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</si>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</sst>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view="pageBreakPreview" zoomScaleNormal="85" zoomScaleSheetLayoutView="100" workbookViewId="0">
      <selection activeCell="Y18" sqref="Y18"/>
    </sheetView>
  </sheetViews>
  <sheetFormatPr defaultRowHeight="15" x14ac:dyDescent="0.25"/>
  <cols>
    <col min="1" max="1" width="36.7109375" style="2" customWidth="1"/>
    <col min="2" max="5" width="9.140625" style="2" customWidth="1"/>
    <col min="6" max="16384" width="9.140625" style="2"/>
  </cols>
  <sheetData>
    <row r="1" spans="1:22" x14ac:dyDescent="0.25">
      <c r="V1" s="1" t="s">
        <v>6</v>
      </c>
    </row>
    <row r="3" spans="1:22" x14ac:dyDescent="0.25">
      <c r="A3" s="3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5" spans="1:22" x14ac:dyDescent="0.25">
      <c r="A5" s="4" t="s">
        <v>0</v>
      </c>
      <c r="B5" s="5">
        <v>2020</v>
      </c>
      <c r="C5" s="5">
        <v>2021</v>
      </c>
      <c r="D5" s="5">
        <v>2022</v>
      </c>
      <c r="E5" s="5">
        <v>2023</v>
      </c>
      <c r="F5" s="5">
        <v>2024</v>
      </c>
      <c r="G5" s="5">
        <v>2025</v>
      </c>
      <c r="H5" s="5">
        <v>2026</v>
      </c>
      <c r="I5" s="5">
        <v>2027</v>
      </c>
      <c r="J5" s="5">
        <v>2028</v>
      </c>
      <c r="K5" s="5">
        <v>2029</v>
      </c>
      <c r="L5" s="5">
        <v>2030</v>
      </c>
      <c r="M5" s="5">
        <v>2031</v>
      </c>
      <c r="N5" s="5">
        <v>2032</v>
      </c>
      <c r="O5" s="5">
        <v>2033</v>
      </c>
      <c r="P5" s="5">
        <v>2034</v>
      </c>
      <c r="Q5" s="5">
        <v>2035</v>
      </c>
      <c r="R5" s="5">
        <v>2036</v>
      </c>
      <c r="S5" s="5">
        <v>2037</v>
      </c>
      <c r="T5" s="5">
        <v>2038</v>
      </c>
      <c r="U5" s="5">
        <v>2039</v>
      </c>
      <c r="V5" s="5">
        <v>2040</v>
      </c>
    </row>
    <row r="6" spans="1:22" ht="30" x14ac:dyDescent="0.25">
      <c r="A6" s="6" t="s">
        <v>1</v>
      </c>
      <c r="B6" s="7" t="s">
        <v>4</v>
      </c>
      <c r="C6" s="7" t="s">
        <v>4</v>
      </c>
      <c r="D6" s="7" t="s">
        <v>4</v>
      </c>
      <c r="E6" s="8">
        <f>410931.111152666/1000</f>
        <v>410.93111115266601</v>
      </c>
      <c r="F6" s="8">
        <f>415772.980489491/1000</f>
        <v>415.77298048949103</v>
      </c>
      <c r="G6" s="8">
        <f>(400774.023906361+18402.367)/1000</f>
        <v>419.17639090636106</v>
      </c>
      <c r="H6" s="8">
        <f>347.6+72.5239</f>
        <v>420.12390000000005</v>
      </c>
      <c r="I6" s="8">
        <f>H6</f>
        <v>420.12390000000005</v>
      </c>
      <c r="J6" s="8">
        <f t="shared" ref="J6:V6" si="0">I6</f>
        <v>420.12390000000005</v>
      </c>
      <c r="K6" s="8">
        <f t="shared" si="0"/>
        <v>420.12390000000005</v>
      </c>
      <c r="L6" s="8">
        <f t="shared" si="0"/>
        <v>420.12390000000005</v>
      </c>
      <c r="M6" s="8">
        <f t="shared" si="0"/>
        <v>420.12390000000005</v>
      </c>
      <c r="N6" s="8">
        <f t="shared" si="0"/>
        <v>420.12390000000005</v>
      </c>
      <c r="O6" s="8">
        <f t="shared" si="0"/>
        <v>420.12390000000005</v>
      </c>
      <c r="P6" s="8">
        <f t="shared" si="0"/>
        <v>420.12390000000005</v>
      </c>
      <c r="Q6" s="8">
        <f t="shared" si="0"/>
        <v>420.12390000000005</v>
      </c>
      <c r="R6" s="8">
        <f t="shared" si="0"/>
        <v>420.12390000000005</v>
      </c>
      <c r="S6" s="8">
        <f t="shared" si="0"/>
        <v>420.12390000000005</v>
      </c>
      <c r="T6" s="8">
        <f t="shared" si="0"/>
        <v>420.12390000000005</v>
      </c>
      <c r="U6" s="8">
        <f t="shared" si="0"/>
        <v>420.12390000000005</v>
      </c>
      <c r="V6" s="8">
        <f t="shared" si="0"/>
        <v>420.12390000000005</v>
      </c>
    </row>
    <row r="7" spans="1:22" ht="30" x14ac:dyDescent="0.25">
      <c r="A7" s="6" t="s">
        <v>2</v>
      </c>
      <c r="B7" s="7">
        <f>72030.9624034806/1000</f>
        <v>72.030962403480601</v>
      </c>
      <c r="C7" s="7">
        <f>79867.3522601071/1000</f>
        <v>79.867352260107097</v>
      </c>
      <c r="D7" s="7">
        <f>75299.8255183481/1000</f>
        <v>75.299825518348101</v>
      </c>
      <c r="E7" s="8">
        <f>75258.7404421283/1000</f>
        <v>75.2587404421283</v>
      </c>
      <c r="F7" s="8">
        <f>76567.6952276892/1000</f>
        <v>76.5676952276892</v>
      </c>
      <c r="G7" s="8">
        <f>77338.6227407561/1000</f>
        <v>77.338622740756094</v>
      </c>
      <c r="H7" s="8">
        <f>67.9+9.9048</f>
        <v>77.8048</v>
      </c>
      <c r="I7" s="8">
        <f t="shared" ref="I7:V8" si="1">H7</f>
        <v>77.8048</v>
      </c>
      <c r="J7" s="8">
        <f t="shared" si="1"/>
        <v>77.8048</v>
      </c>
      <c r="K7" s="8">
        <f t="shared" si="1"/>
        <v>77.8048</v>
      </c>
      <c r="L7" s="8">
        <f t="shared" si="1"/>
        <v>77.8048</v>
      </c>
      <c r="M7" s="8">
        <f t="shared" si="1"/>
        <v>77.8048</v>
      </c>
      <c r="N7" s="8">
        <f t="shared" si="1"/>
        <v>77.8048</v>
      </c>
      <c r="O7" s="8">
        <f t="shared" si="1"/>
        <v>77.8048</v>
      </c>
      <c r="P7" s="8">
        <f t="shared" si="1"/>
        <v>77.8048</v>
      </c>
      <c r="Q7" s="8">
        <f t="shared" si="1"/>
        <v>77.8048</v>
      </c>
      <c r="R7" s="8">
        <f t="shared" si="1"/>
        <v>77.8048</v>
      </c>
      <c r="S7" s="8">
        <f t="shared" si="1"/>
        <v>77.8048</v>
      </c>
      <c r="T7" s="8">
        <f t="shared" si="1"/>
        <v>77.8048</v>
      </c>
      <c r="U7" s="8">
        <f t="shared" si="1"/>
        <v>77.8048</v>
      </c>
      <c r="V7" s="8">
        <f t="shared" si="1"/>
        <v>77.8048</v>
      </c>
    </row>
    <row r="8" spans="1:22" ht="30" x14ac:dyDescent="0.25">
      <c r="A8" s="6" t="s">
        <v>3</v>
      </c>
      <c r="B8" s="7">
        <f>10908.307898/1000</f>
        <v>10.908307897999999</v>
      </c>
      <c r="C8" s="7">
        <f>10819.06795/1000</f>
        <v>10.819067950000001</v>
      </c>
      <c r="D8" s="7">
        <f>10619.661944/1000</f>
        <v>10.619661943999999</v>
      </c>
      <c r="E8" s="8">
        <f>9838.889/1000</f>
        <v>9.838889</v>
      </c>
      <c r="F8" s="8">
        <f>10201.499506/1000</f>
        <v>10.201499505999999</v>
      </c>
      <c r="G8" s="8">
        <f>10201.499506/1000</f>
        <v>10.201499505999999</v>
      </c>
      <c r="H8" s="8">
        <v>12.89</v>
      </c>
      <c r="I8" s="8">
        <f t="shared" si="1"/>
        <v>12.89</v>
      </c>
      <c r="J8" s="8">
        <f t="shared" si="1"/>
        <v>12.89</v>
      </c>
      <c r="K8" s="8">
        <f t="shared" si="1"/>
        <v>12.89</v>
      </c>
      <c r="L8" s="8">
        <f t="shared" si="1"/>
        <v>12.89</v>
      </c>
      <c r="M8" s="8">
        <f t="shared" si="1"/>
        <v>12.89</v>
      </c>
      <c r="N8" s="8">
        <f t="shared" si="1"/>
        <v>12.89</v>
      </c>
      <c r="O8" s="8">
        <f t="shared" si="1"/>
        <v>12.89</v>
      </c>
      <c r="P8" s="8">
        <f t="shared" si="1"/>
        <v>12.89</v>
      </c>
      <c r="Q8" s="8">
        <f t="shared" si="1"/>
        <v>12.89</v>
      </c>
      <c r="R8" s="8">
        <f t="shared" si="1"/>
        <v>12.89</v>
      </c>
      <c r="S8" s="8">
        <f t="shared" si="1"/>
        <v>12.89</v>
      </c>
      <c r="T8" s="8">
        <f t="shared" si="1"/>
        <v>12.89</v>
      </c>
      <c r="U8" s="8">
        <f t="shared" si="1"/>
        <v>12.89</v>
      </c>
      <c r="V8" s="8">
        <f t="shared" si="1"/>
        <v>12.89</v>
      </c>
    </row>
  </sheetData>
  <mergeCells count="1">
    <mergeCell ref="A3:V3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2025-06-09T08:56:00Z</cp:lastPrinted>
  <dcterms:created xsi:type="dcterms:W3CDTF">2015-06-05T18:19:34Z</dcterms:created>
  <dcterms:modified xsi:type="dcterms:W3CDTF">2025-06-23T11:02:13Z</dcterms:modified>
</cp:coreProperties>
</file>