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3176" firstSheet="5" activeTab="5"/>
  </bookViews>
  <sheets>
    <sheet name="Для Ф" sheetId="1" state="hidden" r:id="rId1"/>
    <sheet name="Для С.П. Фролова" sheetId="2" state="hidden" r:id="rId2"/>
    <sheet name="План на 2017 год" sheetId="3" state="hidden" r:id="rId3"/>
    <sheet name="Сметы" sheetId="4" state="hidden" r:id="rId4"/>
    <sheet name="Для Д.Н. Зярко" sheetId="5" state="hidden" r:id="rId5"/>
    <sheet name="Реестр 2024" sheetId="6" r:id="rId6"/>
  </sheets>
  <definedNames>
    <definedName name="Z_3361B9AF_BABA_4D64_ABAF_0C27938C1AE2_.wvu.Cols" localSheetId="4" hidden="1">'Для Д.Н. Зярко'!$D:$G,'Для Д.Н. Зярко'!$I:$I,'Для Д.Н. Зярко'!$K:$L,'Для Д.Н. Зярко'!$R:$S</definedName>
    <definedName name="Z_3361B9AF_BABA_4D64_ABAF_0C27938C1AE2_.wvu.Cols" localSheetId="1" hidden="1">'Для С.П. Фролова'!$D:$G,'Для С.П. Фролова'!$J:$K,'Для С.П. Фролова'!$N:$V,'Для С.П. Фролова'!$X:$Y</definedName>
    <definedName name="Z_3361B9AF_BABA_4D64_ABAF_0C27938C1AE2_.wvu.Cols" localSheetId="0" hidden="1">'Для Ф'!$D:$G,'Для Ф'!$I:$I,'Для Ф'!$K:$L,'Для Ф'!$O:$V,'Для Ф'!$X:$Z</definedName>
    <definedName name="Z_3361B9AF_BABA_4D64_ABAF_0C27938C1AE2_.wvu.Cols" localSheetId="2" hidden="1">'План на 2017 год'!$D:$G,'План на 2017 год'!$I:$I,'План на 2017 год'!$K:$L,'План на 2017 год'!$O:$V,'План на 2017 год'!$X:$Z</definedName>
    <definedName name="Z_3361B9AF_BABA_4D64_ABAF_0C27938C1AE2_.wvu.FilterData" localSheetId="4" hidden="1">'Для Д.Н. Зярко'!$A$4:$C$125</definedName>
    <definedName name="Z_3361B9AF_BABA_4D64_ABAF_0C27938C1AE2_.wvu.FilterData" localSheetId="1" hidden="1">'Для С.П. Фролова'!$A$3:$C$52</definedName>
    <definedName name="Z_3361B9AF_BABA_4D64_ABAF_0C27938C1AE2_.wvu.FilterData" localSheetId="0" hidden="1">'Для Ф'!$A$4:$C$39</definedName>
    <definedName name="Z_3361B9AF_BABA_4D64_ABAF_0C27938C1AE2_.wvu.FilterData" localSheetId="2" hidden="1">'План на 2017 год'!$A$4:$C$39</definedName>
    <definedName name="Z_3361B9AF_BABA_4D64_ABAF_0C27938C1AE2_.wvu.PrintArea" localSheetId="4" hidden="1">'Для Д.Н. Зярко'!$A$2:$X$125</definedName>
    <definedName name="Z_3361B9AF_BABA_4D64_ABAF_0C27938C1AE2_.wvu.PrintArea" localSheetId="1" hidden="1">'Для С.П. Фролова'!$A$2:$Z$67</definedName>
    <definedName name="Z_3361B9AF_BABA_4D64_ABAF_0C27938C1AE2_.wvu.PrintArea" localSheetId="0" hidden="1">'Для Ф'!$A$2:$AA$44</definedName>
    <definedName name="Z_3361B9AF_BABA_4D64_ABAF_0C27938C1AE2_.wvu.PrintArea" localSheetId="2" hidden="1">'План на 2017 год'!$A$2:$AA$44</definedName>
    <definedName name="Z_3361B9AF_BABA_4D64_ABAF_0C27938C1AE2_.wvu.PrintArea" localSheetId="3" hidden="1">'Сметы'!$A$1:$C$14</definedName>
    <definedName name="Z_3361B9AF_BABA_4D64_ABAF_0C27938C1AE2_.wvu.PrintTitles" localSheetId="4" hidden="1">'Для Д.Н. Зярко'!$4:$5</definedName>
    <definedName name="Z_3361B9AF_BABA_4D64_ABAF_0C27938C1AE2_.wvu.PrintTitles" localSheetId="1" hidden="1">'Для С.П. Фролова'!$3:$4</definedName>
    <definedName name="Z_3361B9AF_BABA_4D64_ABAF_0C27938C1AE2_.wvu.PrintTitles" localSheetId="0" hidden="1">'Для Ф'!$4:$5</definedName>
    <definedName name="Z_3361B9AF_BABA_4D64_ABAF_0C27938C1AE2_.wvu.PrintTitles" localSheetId="2" hidden="1">'План на 2017 год'!$4:$5</definedName>
    <definedName name="Z_3361B9AF_BABA_4D64_ABAF_0C27938C1AE2_.wvu.Rows" localSheetId="4" hidden="1">'Для Д.Н. Зярко'!$1:$1</definedName>
    <definedName name="Z_3361B9AF_BABA_4D64_ABAF_0C27938C1AE2_.wvu.Rows" localSheetId="1" hidden="1">'Для С.П. Фролова'!$1:$1,'Для С.П. Фролова'!$53:$63</definedName>
    <definedName name="Z_3361B9AF_BABA_4D64_ABAF_0C27938C1AE2_.wvu.Rows" localSheetId="0" hidden="1">'Для Ф'!$1:$1</definedName>
    <definedName name="Z_3361B9AF_BABA_4D64_ABAF_0C27938C1AE2_.wvu.Rows" localSheetId="2" hidden="1">'План на 2017 год'!$1:$1</definedName>
    <definedName name="Z_62C1BC43_0AF9_45BC_B188_FCD6EA94F2C1_.wvu.Cols" localSheetId="4" hidden="1">'Для Д.Н. Зярко'!$D:$G,'Для Д.Н. Зярко'!$I:$I,'Для Д.Н. Зярко'!$K:$L,'Для Д.Н. Зярко'!$R:$S</definedName>
    <definedName name="Z_62C1BC43_0AF9_45BC_B188_FCD6EA94F2C1_.wvu.Cols" localSheetId="1" hidden="1">'Для С.П. Фролова'!$D:$G,'Для С.П. Фролова'!$J:$K,'Для С.П. Фролова'!$N:$V,'Для С.П. Фролова'!$X:$Y</definedName>
    <definedName name="Z_62C1BC43_0AF9_45BC_B188_FCD6EA94F2C1_.wvu.Cols" localSheetId="0" hidden="1">'Для Ф'!$D:$G,'Для Ф'!$I:$I,'Для Ф'!$K:$L,'Для Ф'!$O:$V,'Для Ф'!$X:$Z</definedName>
    <definedName name="Z_62C1BC43_0AF9_45BC_B188_FCD6EA94F2C1_.wvu.Cols" localSheetId="2" hidden="1">'План на 2017 год'!$D:$G,'План на 2017 год'!$I:$I,'План на 2017 год'!$K:$L,'План на 2017 год'!$O:$V,'План на 2017 год'!$X:$Z</definedName>
    <definedName name="Z_62C1BC43_0AF9_45BC_B188_FCD6EA94F2C1_.wvu.FilterData" localSheetId="4" hidden="1">'Для Д.Н. Зярко'!$A$4:$C$125</definedName>
    <definedName name="Z_62C1BC43_0AF9_45BC_B188_FCD6EA94F2C1_.wvu.FilterData" localSheetId="1" hidden="1">'Для С.П. Фролова'!$A$3:$C$52</definedName>
    <definedName name="Z_62C1BC43_0AF9_45BC_B188_FCD6EA94F2C1_.wvu.FilterData" localSheetId="0" hidden="1">'Для Ф'!$A$4:$C$39</definedName>
    <definedName name="Z_62C1BC43_0AF9_45BC_B188_FCD6EA94F2C1_.wvu.FilterData" localSheetId="2" hidden="1">'План на 2017 год'!$A$4:$C$39</definedName>
    <definedName name="Z_62C1BC43_0AF9_45BC_B188_FCD6EA94F2C1_.wvu.PrintArea" localSheetId="4" hidden="1">'Для Д.Н. Зярко'!$A$2:$X$125</definedName>
    <definedName name="Z_62C1BC43_0AF9_45BC_B188_FCD6EA94F2C1_.wvu.PrintArea" localSheetId="1" hidden="1">'Для С.П. Фролова'!$A$2:$Z$67</definedName>
    <definedName name="Z_62C1BC43_0AF9_45BC_B188_FCD6EA94F2C1_.wvu.PrintArea" localSheetId="0" hidden="1">'Для Ф'!$A$2:$AA$44</definedName>
    <definedName name="Z_62C1BC43_0AF9_45BC_B188_FCD6EA94F2C1_.wvu.PrintArea" localSheetId="2" hidden="1">'План на 2017 год'!$A$2:$AA$44</definedName>
    <definedName name="Z_62C1BC43_0AF9_45BC_B188_FCD6EA94F2C1_.wvu.PrintArea" localSheetId="3" hidden="1">'Сметы'!$A$1:$C$14</definedName>
    <definedName name="Z_62C1BC43_0AF9_45BC_B188_FCD6EA94F2C1_.wvu.PrintTitles" localSheetId="4" hidden="1">'Для Д.Н. Зярко'!$4:$5</definedName>
    <definedName name="Z_62C1BC43_0AF9_45BC_B188_FCD6EA94F2C1_.wvu.PrintTitles" localSheetId="1" hidden="1">'Для С.П. Фролова'!$3:$4</definedName>
    <definedName name="Z_62C1BC43_0AF9_45BC_B188_FCD6EA94F2C1_.wvu.PrintTitles" localSheetId="0" hidden="1">'Для Ф'!$4:$5</definedName>
    <definedName name="Z_62C1BC43_0AF9_45BC_B188_FCD6EA94F2C1_.wvu.PrintTitles" localSheetId="2" hidden="1">'План на 2017 год'!$4:$5</definedName>
    <definedName name="Z_62C1BC43_0AF9_45BC_B188_FCD6EA94F2C1_.wvu.Rows" localSheetId="4" hidden="1">'Для Д.Н. Зярко'!$1:$1</definedName>
    <definedName name="Z_62C1BC43_0AF9_45BC_B188_FCD6EA94F2C1_.wvu.Rows" localSheetId="1" hidden="1">'Для С.П. Фролова'!$1:$1,'Для С.П. Фролова'!$53:$63</definedName>
    <definedName name="Z_62C1BC43_0AF9_45BC_B188_FCD6EA94F2C1_.wvu.Rows" localSheetId="0" hidden="1">'Для Ф'!$1:$1</definedName>
    <definedName name="Z_62C1BC43_0AF9_45BC_B188_FCD6EA94F2C1_.wvu.Rows" localSheetId="2" hidden="1">'План на 2017 год'!$1:$1</definedName>
    <definedName name="Z_DE4F3D88_B44F_4E39_BED4_DF120F56F466_.wvu.Cols" localSheetId="4" hidden="1">'Для Д.Н. Зярко'!$D:$G,'Для Д.Н. Зярко'!$I:$I,'Для Д.Н. Зярко'!$K:$L,'Для Д.Н. Зярко'!$R:$S</definedName>
    <definedName name="Z_DE4F3D88_B44F_4E39_BED4_DF120F56F466_.wvu.Cols" localSheetId="1" hidden="1">'Для С.П. Фролова'!$D:$G,'Для С.П. Фролова'!$J:$K,'Для С.П. Фролова'!$N:$V,'Для С.П. Фролова'!$X:$Y</definedName>
    <definedName name="Z_DE4F3D88_B44F_4E39_BED4_DF120F56F466_.wvu.Cols" localSheetId="0" hidden="1">'Для Ф'!$D:$G,'Для Ф'!$I:$I,'Для Ф'!$K:$L,'Для Ф'!$O:$V,'Для Ф'!$X:$Z</definedName>
    <definedName name="Z_DE4F3D88_B44F_4E39_BED4_DF120F56F466_.wvu.Cols" localSheetId="2" hidden="1">'План на 2017 год'!$D:$G,'План на 2017 год'!$I:$I,'План на 2017 год'!$K:$L,'План на 2017 год'!$O:$V,'План на 2017 год'!$X:$Z</definedName>
    <definedName name="Z_DE4F3D88_B44F_4E39_BED4_DF120F56F466_.wvu.FilterData" localSheetId="4" hidden="1">'Для Д.Н. Зярко'!$A$4:$C$125</definedName>
    <definedName name="Z_DE4F3D88_B44F_4E39_BED4_DF120F56F466_.wvu.FilterData" localSheetId="1" hidden="1">'Для С.П. Фролова'!$A$3:$C$52</definedName>
    <definedName name="Z_DE4F3D88_B44F_4E39_BED4_DF120F56F466_.wvu.FilterData" localSheetId="0" hidden="1">'Для Ф'!$A$4:$C$39</definedName>
    <definedName name="Z_DE4F3D88_B44F_4E39_BED4_DF120F56F466_.wvu.FilterData" localSheetId="2" hidden="1">'План на 2017 год'!$A$4:$C$39</definedName>
    <definedName name="Z_DE4F3D88_B44F_4E39_BED4_DF120F56F466_.wvu.PrintArea" localSheetId="4" hidden="1">'Для Д.Н. Зярко'!$A$2:$X$125</definedName>
    <definedName name="Z_DE4F3D88_B44F_4E39_BED4_DF120F56F466_.wvu.PrintArea" localSheetId="1" hidden="1">'Для С.П. Фролова'!$A$2:$Z$67</definedName>
    <definedName name="Z_DE4F3D88_B44F_4E39_BED4_DF120F56F466_.wvu.PrintArea" localSheetId="0" hidden="1">'Для Ф'!$A$2:$AA$44</definedName>
    <definedName name="Z_DE4F3D88_B44F_4E39_BED4_DF120F56F466_.wvu.PrintArea" localSheetId="2" hidden="1">'План на 2017 год'!$A$2:$AA$44</definedName>
    <definedName name="Z_DE4F3D88_B44F_4E39_BED4_DF120F56F466_.wvu.PrintArea" localSheetId="3" hidden="1">'Сметы'!$A$1:$C$14</definedName>
    <definedName name="Z_DE4F3D88_B44F_4E39_BED4_DF120F56F466_.wvu.PrintTitles" localSheetId="4" hidden="1">'Для Д.Н. Зярко'!$4:$5</definedName>
    <definedName name="Z_DE4F3D88_B44F_4E39_BED4_DF120F56F466_.wvu.PrintTitles" localSheetId="1" hidden="1">'Для С.П. Фролова'!$3:$4</definedName>
    <definedName name="Z_DE4F3D88_B44F_4E39_BED4_DF120F56F466_.wvu.PrintTitles" localSheetId="0" hidden="1">'Для Ф'!$4:$5</definedName>
    <definedName name="Z_DE4F3D88_B44F_4E39_BED4_DF120F56F466_.wvu.PrintTitles" localSheetId="2" hidden="1">'План на 2017 год'!$4:$5</definedName>
    <definedName name="Z_DE4F3D88_B44F_4E39_BED4_DF120F56F466_.wvu.Rows" localSheetId="4" hidden="1">'Для Д.Н. Зярко'!$1:$1</definedName>
    <definedName name="Z_DE4F3D88_B44F_4E39_BED4_DF120F56F466_.wvu.Rows" localSheetId="1" hidden="1">'Для С.П. Фролова'!$1:$1,'Для С.П. Фролова'!$53:$63</definedName>
    <definedName name="Z_DE4F3D88_B44F_4E39_BED4_DF120F56F466_.wvu.Rows" localSheetId="0" hidden="1">'Для Ф'!$1:$1</definedName>
    <definedName name="Z_DE4F3D88_B44F_4E39_BED4_DF120F56F466_.wvu.Rows" localSheetId="2" hidden="1">'План на 2017 год'!$1:$1</definedName>
    <definedName name="Z_E3386B74_DB49_4670_BF3E_9E7B03B9FB47_.wvu.Cols" localSheetId="4" hidden="1">'Для Д.Н. Зярко'!$D:$G,'Для Д.Н. Зярко'!$I:$I,'Для Д.Н. Зярко'!$K:$L,'Для Д.Н. Зярко'!$R:$S</definedName>
    <definedName name="Z_E3386B74_DB49_4670_BF3E_9E7B03B9FB47_.wvu.Cols" localSheetId="1" hidden="1">'Для С.П. Фролова'!$D:$G,'Для С.П. Фролова'!$J:$K,'Для С.П. Фролова'!$N:$V,'Для С.П. Фролова'!$X:$Y</definedName>
    <definedName name="Z_E3386B74_DB49_4670_BF3E_9E7B03B9FB47_.wvu.Cols" localSheetId="0" hidden="1">'Для Ф'!$D:$G,'Для Ф'!$I:$I,'Для Ф'!$K:$L,'Для Ф'!$O:$V,'Для Ф'!$X:$Z</definedName>
    <definedName name="Z_E3386B74_DB49_4670_BF3E_9E7B03B9FB47_.wvu.Cols" localSheetId="2" hidden="1">'План на 2017 год'!$D:$G,'План на 2017 год'!$I:$I,'План на 2017 год'!$K:$L,'План на 2017 год'!$O:$V,'План на 2017 год'!$X:$Z</definedName>
    <definedName name="Z_E3386B74_DB49_4670_BF3E_9E7B03B9FB47_.wvu.FilterData" localSheetId="4" hidden="1">'Для Д.Н. Зярко'!$A$4:$C$125</definedName>
    <definedName name="Z_E3386B74_DB49_4670_BF3E_9E7B03B9FB47_.wvu.FilterData" localSheetId="1" hidden="1">'Для С.П. Фролова'!$A$3:$C$52</definedName>
    <definedName name="Z_E3386B74_DB49_4670_BF3E_9E7B03B9FB47_.wvu.FilterData" localSheetId="0" hidden="1">'Для Ф'!$A$4:$C$39</definedName>
    <definedName name="Z_E3386B74_DB49_4670_BF3E_9E7B03B9FB47_.wvu.FilterData" localSheetId="2" hidden="1">'План на 2017 год'!$A$4:$C$39</definedName>
    <definedName name="Z_E3386B74_DB49_4670_BF3E_9E7B03B9FB47_.wvu.PrintArea" localSheetId="4" hidden="1">'Для Д.Н. Зярко'!$A$2:$X$125</definedName>
    <definedName name="Z_E3386B74_DB49_4670_BF3E_9E7B03B9FB47_.wvu.PrintArea" localSheetId="1" hidden="1">'Для С.П. Фролова'!$A$2:$Z$67</definedName>
    <definedName name="Z_E3386B74_DB49_4670_BF3E_9E7B03B9FB47_.wvu.PrintArea" localSheetId="0" hidden="1">'Для Ф'!$A$2:$AA$44</definedName>
    <definedName name="Z_E3386B74_DB49_4670_BF3E_9E7B03B9FB47_.wvu.PrintArea" localSheetId="2" hidden="1">'План на 2017 год'!$A$2:$AA$44</definedName>
    <definedName name="Z_E3386B74_DB49_4670_BF3E_9E7B03B9FB47_.wvu.PrintArea" localSheetId="3" hidden="1">'Сметы'!$A$1:$C$14</definedName>
    <definedName name="Z_E3386B74_DB49_4670_BF3E_9E7B03B9FB47_.wvu.PrintTitles" localSheetId="4" hidden="1">'Для Д.Н. Зярко'!$4:$5</definedName>
    <definedName name="Z_E3386B74_DB49_4670_BF3E_9E7B03B9FB47_.wvu.PrintTitles" localSheetId="1" hidden="1">'Для С.П. Фролова'!$3:$4</definedName>
    <definedName name="Z_E3386B74_DB49_4670_BF3E_9E7B03B9FB47_.wvu.PrintTitles" localSheetId="0" hidden="1">'Для Ф'!$4:$5</definedName>
    <definedName name="Z_E3386B74_DB49_4670_BF3E_9E7B03B9FB47_.wvu.PrintTitles" localSheetId="2" hidden="1">'План на 2017 год'!$4:$5</definedName>
    <definedName name="Z_E3386B74_DB49_4670_BF3E_9E7B03B9FB47_.wvu.Rows" localSheetId="4" hidden="1">'Для Д.Н. Зярко'!$1:$1</definedName>
    <definedName name="Z_E3386B74_DB49_4670_BF3E_9E7B03B9FB47_.wvu.Rows" localSheetId="1" hidden="1">'Для С.П. Фролова'!$1:$1,'Для С.П. Фролова'!$53:$63</definedName>
    <definedName name="Z_E3386B74_DB49_4670_BF3E_9E7B03B9FB47_.wvu.Rows" localSheetId="0" hidden="1">'Для Ф'!$1:$1</definedName>
    <definedName name="Z_E3386B74_DB49_4670_BF3E_9E7B03B9FB47_.wvu.Rows" localSheetId="2" hidden="1">'План на 2017 год'!$1:$1</definedName>
    <definedName name="_xlnm.Print_Titles" localSheetId="4">'Для Д.Н. Зярко'!$4:$5</definedName>
    <definedName name="_xlnm.Print_Titles" localSheetId="1">'Для С.П. Фролова'!$3:$4</definedName>
    <definedName name="_xlnm.Print_Titles" localSheetId="0">'Для Ф'!$4:$5</definedName>
    <definedName name="_xlnm.Print_Titles" localSheetId="2">'План на 2017 год'!$4:$5</definedName>
    <definedName name="_xlnm.Print_Titles" localSheetId="5">'Реестр 2024'!$A:$B,'Реестр 2024'!$1:$2</definedName>
    <definedName name="_xlnm.Print_Area" localSheetId="4">'Для Д.Н. Зярко'!$A$2:$X$125</definedName>
    <definedName name="_xlnm.Print_Area" localSheetId="1">'Для С.П. Фролова'!$A$2:$Z$67</definedName>
    <definedName name="_xlnm.Print_Area" localSheetId="0">'Для Ф'!$A$2:$AA$44</definedName>
    <definedName name="_xlnm.Print_Area" localSheetId="2">'План на 2017 год'!$A$2:$AA$44</definedName>
    <definedName name="_xlnm.Print_Area" localSheetId="5">'Реестр 2024'!$A$1:$B$393</definedName>
    <definedName name="_xlnm.Print_Area" localSheetId="3">'Сметы'!$A$1:$C$14</definedName>
  </definedNames>
  <calcPr fullCalcOnLoad="1"/>
</workbook>
</file>

<file path=xl/sharedStrings.xml><?xml version="1.0" encoding="utf-8"?>
<sst xmlns="http://schemas.openxmlformats.org/spreadsheetml/2006/main" count="1512" uniqueCount="675">
  <si>
    <t>№ п/п</t>
  </si>
  <si>
    <t>Адрес многоквартирного дома</t>
  </si>
  <si>
    <t>Дата исполнения решения суда</t>
  </si>
  <si>
    <t>просп. Культуры, д. 5</t>
  </si>
  <si>
    <t>ул. Энтузиастов, д. 25</t>
  </si>
  <si>
    <t>ул. 22-го Апреля, д. 7а</t>
  </si>
  <si>
    <t>просп. К.Маркса, д. 6</t>
  </si>
  <si>
    <t>ул. СибНИИСХоз, д. 75</t>
  </si>
  <si>
    <t>ул. Труда, д. 10</t>
  </si>
  <si>
    <t>ул. Труда, д. 12</t>
  </si>
  <si>
    <t>ул. Труда, д. 21</t>
  </si>
  <si>
    <t>ул. Чайковского, д. 3</t>
  </si>
  <si>
    <t>ул. Чайковского, д. 6</t>
  </si>
  <si>
    <t>ул. Калинина, д. 13</t>
  </si>
  <si>
    <t>ул. Марченко, д. 9</t>
  </si>
  <si>
    <t>ул. Багратиона, д. 23а</t>
  </si>
  <si>
    <t>ул. Малунцева, д. 11а</t>
  </si>
  <si>
    <t>ул. Чайковского, д. 1</t>
  </si>
  <si>
    <t>ул. Ак. Павлова, д. 21</t>
  </si>
  <si>
    <t>ул. Избышева, д. 15, корп. 1</t>
  </si>
  <si>
    <t>ул. Труда, д. 9</t>
  </si>
  <si>
    <t>-</t>
  </si>
  <si>
    <t>ул. Пушкина, д. 136</t>
  </si>
  <si>
    <t>ул. Химиков, д. 12а</t>
  </si>
  <si>
    <t>ул. Багратиона, д. 29</t>
  </si>
  <si>
    <t>ул. 21-я Амурская, д. 28д</t>
  </si>
  <si>
    <t>ул. 20-го Партсъезда, д. 51а</t>
  </si>
  <si>
    <t>ул. 20-го Партсъезда, д. 50а</t>
  </si>
  <si>
    <t>ул. 2-я Затонская, д. 27</t>
  </si>
  <si>
    <t>ул. Красногвардейская, д. 59</t>
  </si>
  <si>
    <t>просп. Мира, д. 34г</t>
  </si>
  <si>
    <t>ул. Магистральная, д. 59</t>
  </si>
  <si>
    <t>ул. Лаптева, д. 3</t>
  </si>
  <si>
    <t>просп. Мира, д. 44</t>
  </si>
  <si>
    <t>просп. К.Маркса, д. 45</t>
  </si>
  <si>
    <t>ул. Глинки, д. 1</t>
  </si>
  <si>
    <t>ул. Красный Путь, д. 127</t>
  </si>
  <si>
    <t>ул. Энергетиков, д. 4</t>
  </si>
  <si>
    <t>ул. Ермолаева, д. 4</t>
  </si>
  <si>
    <t>ул. 9-я Дунайская, д. 52</t>
  </si>
  <si>
    <t>ул. Волкова, д. 5а</t>
  </si>
  <si>
    <t>ул. 19-го Партсъезда, д. 3</t>
  </si>
  <si>
    <t>ул. Заозерная, д. 14</t>
  </si>
  <si>
    <t>ул. Волховстроя, д. 5</t>
  </si>
  <si>
    <t>ул. Белозерова, д. 13</t>
  </si>
  <si>
    <t>ул. Малунцева, д. 5а</t>
  </si>
  <si>
    <t>ул. Коммунальная, д. 15</t>
  </si>
  <si>
    <t>ул. Химиков, д. 48</t>
  </si>
  <si>
    <t>ул. 22-го Партсъезда, д. 15</t>
  </si>
  <si>
    <t>ул. Граничная, д. 3</t>
  </si>
  <si>
    <t>ул. Грозненская, д. 8а</t>
  </si>
  <si>
    <t>ул. Орджоникидзе, д. 12</t>
  </si>
  <si>
    <t>ул. Нефтезаводская, д. 10</t>
  </si>
  <si>
    <t>ул. Волкова, д. 13</t>
  </si>
  <si>
    <t>ул. 22-го Апреля, д. 7</t>
  </si>
  <si>
    <t>ул. Андрианова, д. 10</t>
  </si>
  <si>
    <t>просп. Мира, д. 23</t>
  </si>
  <si>
    <t>ул. Малунцева, д. 2</t>
  </si>
  <si>
    <t>ул. 20-го Партсъезда, д. 5</t>
  </si>
  <si>
    <t>ул. Авиагородок, д. 38</t>
  </si>
  <si>
    <t>ул. 20-го Партсъезда, д. 39</t>
  </si>
  <si>
    <t>ул. Красный Путь, д. 70</t>
  </si>
  <si>
    <t>просп. Мира, д. 36</t>
  </si>
  <si>
    <t>ул. Грозненская, д. 16</t>
  </si>
  <si>
    <t>просп. Мира, д. 161</t>
  </si>
  <si>
    <t>ул. Магистральная, д. 11</t>
  </si>
  <si>
    <t>ул. 20-го Партсъезда, д. 60</t>
  </si>
  <si>
    <t>ул. Малунцева, д. 12</t>
  </si>
  <si>
    <t>ул. Магистральная, д. 82</t>
  </si>
  <si>
    <t>ул. 50 лет Профсоюзов, д. 77</t>
  </si>
  <si>
    <t>ул. 3-я Любинская, д. 11</t>
  </si>
  <si>
    <t>ул. Светлая, д. 1</t>
  </si>
  <si>
    <t>ул. 9-я Дунайская, д. 27</t>
  </si>
  <si>
    <t>ул. 20-го Партсъезда, д. 29</t>
  </si>
  <si>
    <t>ул. Андрианова, д. 36</t>
  </si>
  <si>
    <t>ул. Заозерная, д. 12</t>
  </si>
  <si>
    <t>ул. Маяковского, д. 19</t>
  </si>
  <si>
    <t>ул. Энтузиастов, д. 35</t>
  </si>
  <si>
    <t>ул. Нефтезаводская, д. 3</t>
  </si>
  <si>
    <t>ул. Малиновского, д. 9</t>
  </si>
  <si>
    <t>просп. Мира, д. 43</t>
  </si>
  <si>
    <t>просп. Мира, д. 70</t>
  </si>
  <si>
    <t>ул. 50 лет Профсоюзов, д. 91</t>
  </si>
  <si>
    <t>ул. 19-го Партсъезда, д. 22а</t>
  </si>
  <si>
    <t>просп. Мира, д. 21</t>
  </si>
  <si>
    <t>Иртышская Набережная, д. 42</t>
  </si>
  <si>
    <t>ул. Гусарова, д. 60а</t>
  </si>
  <si>
    <t>ООО "ЖКХ "Сервис"</t>
  </si>
  <si>
    <t>ООО "УК Жилищник 8"</t>
  </si>
  <si>
    <t>Кирпичный завод № 6, д. 9</t>
  </si>
  <si>
    <t>ООО "УК Жилищник 1"</t>
  </si>
  <si>
    <t>ООО "Труд"</t>
  </si>
  <si>
    <t>ЗАО "Левобережье"</t>
  </si>
  <si>
    <t>ЦАО</t>
  </si>
  <si>
    <t>САО</t>
  </si>
  <si>
    <t>ОАО</t>
  </si>
  <si>
    <t>ЛАО</t>
  </si>
  <si>
    <t>КАО</t>
  </si>
  <si>
    <t>ул. 19-го Партсъезда, д. 24</t>
  </si>
  <si>
    <t>ул. Бородина, д. 41</t>
  </si>
  <si>
    <t>ул. Красный Путь, д. 80</t>
  </si>
  <si>
    <t>ул. 20-го Партсъезда, д. 54а</t>
  </si>
  <si>
    <t>ул. Малая Ивановская, д. 60</t>
  </si>
  <si>
    <t>ул. Светлая, д. 4, корп. 2</t>
  </si>
  <si>
    <t>ул. Энергетиков, д. 69а</t>
  </si>
  <si>
    <t>ул. Труда, д. 29</t>
  </si>
  <si>
    <t>ул. Волочаевская, д. 15а</t>
  </si>
  <si>
    <t>просп. Мира, д. 56</t>
  </si>
  <si>
    <t>ул. Малунцева, д. 19</t>
  </si>
  <si>
    <t>просп. Менделеева, д. 24а</t>
  </si>
  <si>
    <t>ул. Магистральная, д. 74</t>
  </si>
  <si>
    <t>ул. Магистральная, д. 60</t>
  </si>
  <si>
    <t>ул. Труда, д. 5</t>
  </si>
  <si>
    <t>ул. Лобкова, д. 20</t>
  </si>
  <si>
    <t>ул. Труда, д. 17</t>
  </si>
  <si>
    <t>просп. Мира, д. 38а</t>
  </si>
  <si>
    <t>ул. Энергетиков, д. 31а</t>
  </si>
  <si>
    <t>просп. Мира, д. 55в</t>
  </si>
  <si>
    <t>просп. Мира, д. 38</t>
  </si>
  <si>
    <t>ул. Революционная, д. 18</t>
  </si>
  <si>
    <t>просп. Мира, д. 8а</t>
  </si>
  <si>
    <t>ул. Лаптева, д. 5</t>
  </si>
  <si>
    <t>ул. Орджоникидзе, д. 268а</t>
  </si>
  <si>
    <t>ул. Малунцева, д. 15</t>
  </si>
  <si>
    <t>ул. 50 лет Профсоюзов, д. 61а</t>
  </si>
  <si>
    <t>ул. Кучерявенко, д. 5</t>
  </si>
  <si>
    <t>ул. Заозерная, д. 3а</t>
  </si>
  <si>
    <t>ул. Андрианова, д. 12, корп. 1</t>
  </si>
  <si>
    <t>ул. Малунцева, д. 24</t>
  </si>
  <si>
    <t>ул. Вокзальная, д. 27</t>
  </si>
  <si>
    <t>ул. Ак. Павлова, д. 27</t>
  </si>
  <si>
    <t>ул. Бородина, д. 44а</t>
  </si>
  <si>
    <t>ул. Магистральная, д. 66а</t>
  </si>
  <si>
    <t>ул. 10-я Ленинская, д. 4</t>
  </si>
  <si>
    <t>ул. 19-го Партсъезда, д. 19а</t>
  </si>
  <si>
    <t>ул. Андрианова, д. 2</t>
  </si>
  <si>
    <t>просп. Мира, д. 54</t>
  </si>
  <si>
    <t>просп. Мира, д. 44а</t>
  </si>
  <si>
    <t>ул. 27-я Северная, д. 3</t>
  </si>
  <si>
    <t>ул. Магистральная, д. 68</t>
  </si>
  <si>
    <t>ул. Бородина, д. 48</t>
  </si>
  <si>
    <t>ул. Труда, д. 9а</t>
  </si>
  <si>
    <t>просп. Мира, д. 53</t>
  </si>
  <si>
    <t>просп. Культуры, д. 3</t>
  </si>
  <si>
    <t>Иртышская Набережная, д. 36</t>
  </si>
  <si>
    <t>ул. Карбышева, д. 3</t>
  </si>
  <si>
    <t>просп. Мира, д. 38г</t>
  </si>
  <si>
    <t>ул. Бородина, д. 39</t>
  </si>
  <si>
    <t>ул. Голика, д. 2</t>
  </si>
  <si>
    <t>ул. Серова, д. 13</t>
  </si>
  <si>
    <t>пер. Красный, д. 1</t>
  </si>
  <si>
    <t>ул. Фрунзе, д. 57</t>
  </si>
  <si>
    <t>ул. Ак. Павлова, д. 31</t>
  </si>
  <si>
    <t>ул. 50 лет Профсоюзов, д. 65а</t>
  </si>
  <si>
    <t>просп. Мира, д. 24</t>
  </si>
  <si>
    <t>просп. Мира, д. 57</t>
  </si>
  <si>
    <t>ул. Светлая, д. 4, корп. 1</t>
  </si>
  <si>
    <t>ул. Химиков, д. 10а</t>
  </si>
  <si>
    <t>ул. Стрельникова, д. 7</t>
  </si>
  <si>
    <t>ул. 20-го Партсъезда, д. 4</t>
  </si>
  <si>
    <t>ул. Ленина, д. 24</t>
  </si>
  <si>
    <t>ул. Тварковского, д. 4а</t>
  </si>
  <si>
    <t>ул. 50 лет Профсоюзов, д. 109а</t>
  </si>
  <si>
    <t>ул. Лукашевича, д. 15</t>
  </si>
  <si>
    <t>ул. Энергетиков, д. 28</t>
  </si>
  <si>
    <t>ул. СибНИИСХоз, д. 1</t>
  </si>
  <si>
    <t>ул. Малунцева, д. 17а</t>
  </si>
  <si>
    <t>ул. Нефтезаводская, д. 19</t>
  </si>
  <si>
    <t>ул. Лукашевича, д. 19</t>
  </si>
  <si>
    <t>ул. 2-я Любинская, д. 13</t>
  </si>
  <si>
    <t>ул. Заозерная, д. 11в</t>
  </si>
  <si>
    <t>ул. Красный Путь, д. 80а</t>
  </si>
  <si>
    <t>ул. Лукашевича, д. 15г</t>
  </si>
  <si>
    <t>ул. Торговая, д. 25</t>
  </si>
  <si>
    <t>ул. Нефтезаводская, д. 33</t>
  </si>
  <si>
    <t>проезд Тимуровский, д. 4</t>
  </si>
  <si>
    <t>ул. 3-я Любинская, д. 13а</t>
  </si>
  <si>
    <t>бульвар Петухова, д. 3</t>
  </si>
  <si>
    <t>просп. Королева, д. 12а</t>
  </si>
  <si>
    <t>ул. 50 лет Профсоюзов, д. 91а</t>
  </si>
  <si>
    <t>ул. Грозненская, д. 18</t>
  </si>
  <si>
    <t>ул. 2-я Любинская, д. 2а</t>
  </si>
  <si>
    <t>ул. Нефтезаводская, д. 36а</t>
  </si>
  <si>
    <t>бульвар Петухова, д. 1</t>
  </si>
  <si>
    <t>ул. Челюскинцев, д. 98</t>
  </si>
  <si>
    <t>ул. Красный Путь, д. 135</t>
  </si>
  <si>
    <t>ул. 20 лет РККА, д. 9, корп. 6</t>
  </si>
  <si>
    <t>ул. Добровольского, д. 4</t>
  </si>
  <si>
    <t>ул. Бородина, д. 43</t>
  </si>
  <si>
    <t>ул. Авиагородок, д. 7а</t>
  </si>
  <si>
    <t>ул. Ленина, д. 6</t>
  </si>
  <si>
    <t>ул. Фрунзе, д. 67</t>
  </si>
  <si>
    <t>ул. 21-я Амурская, д. 18</t>
  </si>
  <si>
    <t>ул. Магистральная, д. 68а</t>
  </si>
  <si>
    <t>ул. Заозерная, д. 13</t>
  </si>
  <si>
    <t>ул. 20-го Партсъезда, д. 51</t>
  </si>
  <si>
    <t>ул. Серова, д. 9</t>
  </si>
  <si>
    <t>ул. Осоавиахимовская, д. 189</t>
  </si>
  <si>
    <t>ул. Долгирева, д. 15</t>
  </si>
  <si>
    <t>ул. Маркова, д. 2</t>
  </si>
  <si>
    <t>ул. Декабристов, д. 130</t>
  </si>
  <si>
    <t>ул. Серова, д. 1а</t>
  </si>
  <si>
    <t>ул. Октябрьская, д. 110</t>
  </si>
  <si>
    <t>ул. 2-я Кировская, д. 107</t>
  </si>
  <si>
    <t>ул. Серова, д. 14</t>
  </si>
  <si>
    <t>ул. Путилова, д. 7а</t>
  </si>
  <si>
    <t>ул. Строителей, д. 6</t>
  </si>
  <si>
    <t>ул. Авиагородок, д. 34</t>
  </si>
  <si>
    <t>ул. Добролюбова, д. 4</t>
  </si>
  <si>
    <t>просп. Королева, д. 2а</t>
  </si>
  <si>
    <t>Иртышская Набережная, д. 35</t>
  </si>
  <si>
    <t>ул. С.Стальского, д. 4</t>
  </si>
  <si>
    <t>ул. Бетховена, д. 25</t>
  </si>
  <si>
    <t>ул. Лукашевича, д. 21, корп. 2</t>
  </si>
  <si>
    <t>Дата</t>
  </si>
  <si>
    <t>ул. Белозерова, д. 11</t>
  </si>
  <si>
    <t>Округ</t>
  </si>
  <si>
    <t>ул. Осоавиахимовская, д. 187</t>
  </si>
  <si>
    <t>ул. Красный Путь, д. 145а</t>
  </si>
  <si>
    <t>ул. 19-го Партсъезда, д. 19</t>
  </si>
  <si>
    <t>ул. Серова, д. 12</t>
  </si>
  <si>
    <t>ул. Красный Путь, д. 139</t>
  </si>
  <si>
    <t>Комсомольский городок, д. 8</t>
  </si>
  <si>
    <t>ул. Серова, д. 16</t>
  </si>
  <si>
    <t>ул. 22-го Апреля, д. 6а</t>
  </si>
  <si>
    <t>ул. Магистральная, д. 38</t>
  </si>
  <si>
    <t>ул. 20-го Партсъезда, д. 49а</t>
  </si>
  <si>
    <t>просп. Мира, д. 61а</t>
  </si>
  <si>
    <t>просп. Культуры, д. 6</t>
  </si>
  <si>
    <t>ул. Серова, д. 5</t>
  </si>
  <si>
    <t>ул. Багратиона, д. 3</t>
  </si>
  <si>
    <t>мкрн. "Входной", д. 18, корп. 1</t>
  </si>
  <si>
    <t>ул. 19-го Партсъезда, д. 17</t>
  </si>
  <si>
    <t>ул. 19-го Партсъезда, д. 15</t>
  </si>
  <si>
    <t>ул. 19-го Партсъезда, д. 26</t>
  </si>
  <si>
    <t>РВ-49, д. 3</t>
  </si>
  <si>
    <t>ул. В.Горячева, д. 6б</t>
  </si>
  <si>
    <t>ул. Герцена, д. 13</t>
  </si>
  <si>
    <t>пос. Козицкого, д. 3</t>
  </si>
  <si>
    <t>ул. Челюскинцев, д. 83</t>
  </si>
  <si>
    <t>ул. Пономаренко, д. 2</t>
  </si>
  <si>
    <t>ул. Энтузиастов, д. 11</t>
  </si>
  <si>
    <t>ул. Магистральная, д. 19</t>
  </si>
  <si>
    <t>ул. Красный Путь, д. 12</t>
  </si>
  <si>
    <t>ул. Труда, д. 1</t>
  </si>
  <si>
    <t>просп. К.Маркса, д. 79</t>
  </si>
  <si>
    <t>просп. К.Маркса, д. 37</t>
  </si>
  <si>
    <t>ул. 50 лет Профсоюзов, д. 59</t>
  </si>
  <si>
    <t>ул. Волочаевская, д. 19ж</t>
  </si>
  <si>
    <t>ул. 19-го Партсъезда, д. 21а</t>
  </si>
  <si>
    <t>просп. Мира, д. 159</t>
  </si>
  <si>
    <t>просп. Мира, д. 157</t>
  </si>
  <si>
    <t>ул. Грозненская, д. 10а</t>
  </si>
  <si>
    <t>ул. Челюскинцев, д. 83а</t>
  </si>
  <si>
    <t>ул. 3-я Автомобильная, д. 1</t>
  </si>
  <si>
    <t>просп. Мира, д. 35</t>
  </si>
  <si>
    <t>ул. Малунцева, д. 5</t>
  </si>
  <si>
    <t>ул. Герцена, д. 38</t>
  </si>
  <si>
    <t>ул. Волочаевская, д. 19г</t>
  </si>
  <si>
    <t>ул. Красный Путь, д. 82а</t>
  </si>
  <si>
    <t>ул. Грозненская, д. 10</t>
  </si>
  <si>
    <t>просп. Мира, д. 16</t>
  </si>
  <si>
    <t>просп. Мира, д. 57а</t>
  </si>
  <si>
    <t>пос. Козицкого, д. 4</t>
  </si>
  <si>
    <t>ул. 19-го Партсъезда, д. 21</t>
  </si>
  <si>
    <t>просп. Мира, д. 90</t>
  </si>
  <si>
    <t>ул. Косарева, д. 34</t>
  </si>
  <si>
    <t>ул. Красный Путь, д. 79</t>
  </si>
  <si>
    <t>ул. Химиков, д. 20а</t>
  </si>
  <si>
    <t>ул. Нефтебаза, д. 1</t>
  </si>
  <si>
    <t>ул. Чапаева, д. 81</t>
  </si>
  <si>
    <t>ул. Менжинского, д. 1в</t>
  </si>
  <si>
    <t>ул. Строителей, д. 2</t>
  </si>
  <si>
    <t>ул. Малунцева, д. 3</t>
  </si>
  <si>
    <t>ул. Орджоникидзе, д. 281</t>
  </si>
  <si>
    <t>ул. Энергетиков, д. 63</t>
  </si>
  <si>
    <t>просп. Менделеева, д. 31</t>
  </si>
  <si>
    <t>ул. Глинки, д. 2а</t>
  </si>
  <si>
    <t>ул. Гризодубовой, д. 6</t>
  </si>
  <si>
    <t>пос. Козицкого, д. 7</t>
  </si>
  <si>
    <t>ул. Орджоникидзе, д. 279</t>
  </si>
  <si>
    <t>ул. Ишимская, д. 20</t>
  </si>
  <si>
    <t>ул. Бархатовой, д. 1а</t>
  </si>
  <si>
    <t>ул. Кемеровская, д. 4</t>
  </si>
  <si>
    <t>ул. Маяковского, д. 21</t>
  </si>
  <si>
    <t>ул. Герцена, д. 17</t>
  </si>
  <si>
    <t>просп. К.Маркса, д. 84</t>
  </si>
  <si>
    <t>ул. Малунцева, д. 25</t>
  </si>
  <si>
    <t>просп. Мира, д. 68</t>
  </si>
  <si>
    <t>ул. Карбышева, д. 40</t>
  </si>
  <si>
    <t>ООО "Коммунсервис"</t>
  </si>
  <si>
    <t>ООО "УУКС"</t>
  </si>
  <si>
    <t>Дата вынесения решения суда/утверждения мирового соглашения</t>
  </si>
  <si>
    <t>Внутридомовые инженерные системы</t>
  </si>
  <si>
    <t>Фасад</t>
  </si>
  <si>
    <t>просп. Мира, д. 34а</t>
  </si>
  <si>
    <t>ул. Круговая, д. 8а</t>
  </si>
  <si>
    <t>ул. Нефтезаводская, д. 13а</t>
  </si>
  <si>
    <t>ул. Яковлева, д. 7</t>
  </si>
  <si>
    <t>ул. Ишимская, д. 14</t>
  </si>
  <si>
    <t>ул. Славянская, д. 1</t>
  </si>
  <si>
    <t>ул. Светлая, д. 1, корп. 2</t>
  </si>
  <si>
    <t>ул. Калинина, д. 4</t>
  </si>
  <si>
    <t>ул. Нефтебаза, д. 9</t>
  </si>
  <si>
    <t>ул. Рабиновича, д. 91</t>
  </si>
  <si>
    <t>ул. 4-я Новостроевская, д. 4</t>
  </si>
  <si>
    <t>ул. Чапаева, д. 83</t>
  </si>
  <si>
    <t>ул. Багратиона, д. 12</t>
  </si>
  <si>
    <t>ул. Химиков, д. 40</t>
  </si>
  <si>
    <t>ул. 2-я Барнаульская, д. 11в</t>
  </si>
  <si>
    <t>ул. Светлая, д. 1, корп. 1</t>
  </si>
  <si>
    <t>ул. Спартаковская, д. 8</t>
  </si>
  <si>
    <t>ул. Авиагородок, д. 6</t>
  </si>
  <si>
    <t>ул. Братская, д. 5</t>
  </si>
  <si>
    <t>ул. Пархоменко, д. 12</t>
  </si>
  <si>
    <t>ул. 9-я Ленинская, д. 1</t>
  </si>
  <si>
    <t>ул. Серова, д. 24в</t>
  </si>
  <si>
    <t>ул. Лобкова, д. 3</t>
  </si>
  <si>
    <t>ул. Пригородная, д. 10, корп. 2</t>
  </si>
  <si>
    <t>ул. Всеволода Иванова, д. 4</t>
  </si>
  <si>
    <t>ул. Нефтезаводская, д. 9</t>
  </si>
  <si>
    <t>ул. 1-я Барнаульская, д. 160</t>
  </si>
  <si>
    <t>ул. Герцена, д. 44</t>
  </si>
  <si>
    <t>просп. К.Маркса, д. 20а</t>
  </si>
  <si>
    <t>просп. К.Маркса, д. 71</t>
  </si>
  <si>
    <t>просп. Мира, д. 14а</t>
  </si>
  <si>
    <t>ул. 2-я Любинская, д. 4</t>
  </si>
  <si>
    <t>ул. 22-го Апреля, д. 55</t>
  </si>
  <si>
    <t>ул. 50 лет Профсоюзов, д. 59а</t>
  </si>
  <si>
    <t>ул. Красный Путь, д. 26а</t>
  </si>
  <si>
    <t>ул. 20 лет РККА, д. 19, корп. 3</t>
  </si>
  <si>
    <t>ул. Нефтезаводская, д. 30</t>
  </si>
  <si>
    <t>ул. Серова, д. 24а</t>
  </si>
  <si>
    <t>ул. Химиков, д. 53</t>
  </si>
  <si>
    <t>ул. 50 лет Профсоюзов, д. 57</t>
  </si>
  <si>
    <t>ул. Ленина, д. 8</t>
  </si>
  <si>
    <t>ул. Багратиона, д. 27а</t>
  </si>
  <si>
    <t>ул. Малунцева, д. 1</t>
  </si>
  <si>
    <t>ул. Волгоградская, д. 30б</t>
  </si>
  <si>
    <t>просп. Менделеева, д. 29</t>
  </si>
  <si>
    <t>ул. 4-я Челюскинцев, д. 115</t>
  </si>
  <si>
    <t>ООО "ЖКО № 5"</t>
  </si>
  <si>
    <t>ООО "Еврокомфорт"</t>
  </si>
  <si>
    <t>Предоставлена отсрочка до</t>
  </si>
  <si>
    <t>ХГВС</t>
  </si>
  <si>
    <t>Иртышская Набережная, д. 24</t>
  </si>
  <si>
    <t>ул. 4-я Северная, д. 5</t>
  </si>
  <si>
    <t>ул. И.Алексеева, д. 6</t>
  </si>
  <si>
    <t>ул. И.Алексеева, д. 8</t>
  </si>
  <si>
    <t>ул. Стачечная, д. 6</t>
  </si>
  <si>
    <t>просп. К.Маркса, д. 69</t>
  </si>
  <si>
    <t>ул. 21-я Амурская, д. 30</t>
  </si>
  <si>
    <t>ул. Орджоникидзе, д. 16</t>
  </si>
  <si>
    <t>ул. Молодогвардейская, д. 15</t>
  </si>
  <si>
    <t>ул. Красный Путь, д. 8</t>
  </si>
  <si>
    <t>ул. Красный Путь, д. 10</t>
  </si>
  <si>
    <t>просп. Мира, д. 98</t>
  </si>
  <si>
    <t>ул. Пушкина, д. 37</t>
  </si>
  <si>
    <t>ул. Краснознаменная, д. 23</t>
  </si>
  <si>
    <t>просп. Мира, д. 96а</t>
  </si>
  <si>
    <t>пос. Козицкого, д. 1</t>
  </si>
  <si>
    <t>Организация, осуществляющая управление МКД</t>
  </si>
  <si>
    <t>пос. Светлый, ул. Маргелова, д. 181</t>
  </si>
  <si>
    <t>Крыша</t>
  </si>
  <si>
    <t>Подрядная организация</t>
  </si>
  <si>
    <t>ул. 20 лет РККА, д. 9, корп. 1</t>
  </si>
  <si>
    <t>ул. 5-й Армии, д. 71</t>
  </si>
  <si>
    <t>ул. Профинтерна, д. 26</t>
  </si>
  <si>
    <t>ул. Нефтезаводская, д. 36г</t>
  </si>
  <si>
    <t>ул. Серова, д. 22</t>
  </si>
  <si>
    <t>ул. Марка Никифорова, д. 2</t>
  </si>
  <si>
    <t>ул. Малунцева, д. 18</t>
  </si>
  <si>
    <t>просп. Мира, д. 82, корп. 1</t>
  </si>
  <si>
    <t>№</t>
  </si>
  <si>
    <t>Оплата</t>
  </si>
  <si>
    <t>Вид работ</t>
  </si>
  <si>
    <t>Примечание</t>
  </si>
  <si>
    <t>Сумма</t>
  </si>
  <si>
    <t>ИТОГО:</t>
  </si>
  <si>
    <t>Согласована</t>
  </si>
  <si>
    <t>Тепловой узел</t>
  </si>
  <si>
    <t>Крыша, чердачные перекрытия, система электроснабжения</t>
  </si>
  <si>
    <t>ул. 4-я Любинская, д. 38</t>
  </si>
  <si>
    <t>ул. 2-я Любинская, д. 9</t>
  </si>
  <si>
    <t>ул. Нефтезаводская, д. 24а</t>
  </si>
  <si>
    <t>ул. Химиков, д. 29</t>
  </si>
  <si>
    <t>ул. Магистральная, д. 7а</t>
  </si>
  <si>
    <t>ул. 20 лет РККА, д. 11</t>
  </si>
  <si>
    <t>ул. 22-го Партсъезда, д. 5</t>
  </si>
  <si>
    <t>ул. Октябрьская, д. 122</t>
  </si>
  <si>
    <t>ул. Магистральная, д. 56</t>
  </si>
  <si>
    <t>ул. Энергетиков, д. 7а</t>
  </si>
  <si>
    <t>ул. Багратиона, д. 9</t>
  </si>
  <si>
    <t>ул. Крупской, д. 19</t>
  </si>
  <si>
    <t>Помещение ТУ</t>
  </si>
  <si>
    <t>ул. 19-го Партсъезда, д. 22</t>
  </si>
  <si>
    <t>ул. Нефтебаза, д. 12</t>
  </si>
  <si>
    <t>ул. Добровольского, д. 13</t>
  </si>
  <si>
    <t>ул. Всеволода Иванова, д. 1</t>
  </si>
  <si>
    <t>ул. Профинтерна, д. 9</t>
  </si>
  <si>
    <t>ООО "Комфортное жилье"</t>
  </si>
  <si>
    <t>Электроснабжение</t>
  </si>
  <si>
    <t>ул. Кемеровская, д. 136</t>
  </si>
  <si>
    <t>ул. Волгоградская, д. 2</t>
  </si>
  <si>
    <t>ул. Лукашевича, д. 3</t>
  </si>
  <si>
    <t>ул. Мельничная, д. 71</t>
  </si>
  <si>
    <t>ул. Федора Крылова, д. 4</t>
  </si>
  <si>
    <t>пос. Большие Поля, ул. Центральная, д. 8</t>
  </si>
  <si>
    <t>График разработки сметной документации</t>
  </si>
  <si>
    <t>Разработана</t>
  </si>
  <si>
    <t>ПИР на электроснабжение</t>
  </si>
  <si>
    <t>ул. Мельничная, д. 89а</t>
  </si>
  <si>
    <t>ул. 20-го Партсъезда, д. 22</t>
  </si>
  <si>
    <t>ул. Кузнецова, д. 2</t>
  </si>
  <si>
    <t>ул. Олега Кошевого, д. 25</t>
  </si>
  <si>
    <t>мкр. Крутая Горка, ул. Российская, д. 9</t>
  </si>
  <si>
    <t>ООО "УК "Сентябрь"</t>
  </si>
  <si>
    <t>Отмостка</t>
  </si>
  <si>
    <t>Приоритетный вид работ, определенный соглашением с взыскателем или Администрацией города Омска самостоятельно (либо по мировому соглашению)</t>
  </si>
  <si>
    <t>Недостаточно ассигнований</t>
  </si>
  <si>
    <t>ул. Заозерная, д. 11</t>
  </si>
  <si>
    <t>ул. Учебная, д. 157</t>
  </si>
  <si>
    <t>ул. Сенная, д. 35</t>
  </si>
  <si>
    <t>ул. Нефтебаза, д. 13</t>
  </si>
  <si>
    <t>ул. Попова, д. 5</t>
  </si>
  <si>
    <t>ул. 21-я Амурская, д. 3а</t>
  </si>
  <si>
    <t>ул. Орджоникидзе, д. 270а</t>
  </si>
  <si>
    <t>ул. 33-я Северная, д. 29</t>
  </si>
  <si>
    <t>ул. Арсеньева, д. 10а</t>
  </si>
  <si>
    <t>просп. Мира, д. 173а</t>
  </si>
  <si>
    <t>просп. Мира, д. 78</t>
  </si>
  <si>
    <t>пер. Комбинатский, д. 9</t>
  </si>
  <si>
    <t>ул. Нефтезаводская, д. 38а</t>
  </si>
  <si>
    <t>Иртышская Набережная, д. 15а</t>
  </si>
  <si>
    <t>ул. 5-я Северная, д. 197</t>
  </si>
  <si>
    <t>ул. 27-я Северная, д. 1</t>
  </si>
  <si>
    <t>ул. Нефтезаводская, д. 9а</t>
  </si>
  <si>
    <t>ул. 20-го Партсъезда, д. 34</t>
  </si>
  <si>
    <t>ул. Лукашевича, д. 11в</t>
  </si>
  <si>
    <t>ул. Маяковского, д. 15</t>
  </si>
  <si>
    <t>пос. Рабочий, ул. Новостройка, д. 9</t>
  </si>
  <si>
    <t>ул. Мельничная, д. 89, корп. 1</t>
  </si>
  <si>
    <t>ул. Светлая, д. 2</t>
  </si>
  <si>
    <t>ул. 50 лет Профсоюзов, д. 87</t>
  </si>
  <si>
    <t>ул. 17-й Военный городок, д. 367</t>
  </si>
  <si>
    <t>№ п/п
в плане</t>
  </si>
  <si>
    <t>Позиция по реестру</t>
  </si>
  <si>
    <t>Н.Д. Машков</t>
  </si>
  <si>
    <t>УТВЕРЖДАЮ
Первый заместитель Мэра города Омска,
директор департамента городского хозяйства 
Администрации города Омска
С.П. Фролов
________________________________________
"____" __________________ 2015 года</t>
  </si>
  <si>
    <t>Поручение Мэра города Омска</t>
  </si>
  <si>
    <t>Информация</t>
  </si>
  <si>
    <t>На согласовании</t>
  </si>
  <si>
    <t>В УК</t>
  </si>
  <si>
    <t>На проверке в ДГХ</t>
  </si>
  <si>
    <t>Сметная стоимость 
(без НДС)</t>
  </si>
  <si>
    <t>ул. Маяковского, д. 17</t>
  </si>
  <si>
    <t>Сметная стоимость
 (предв-я)</t>
  </si>
  <si>
    <t>Сметная стоимость 
(согл-я)</t>
  </si>
  <si>
    <t>ООО "Уют-Центр"</t>
  </si>
  <si>
    <t xml:space="preserve"> </t>
  </si>
  <si>
    <t>График выполнения</t>
  </si>
  <si>
    <t>ООО "Управдом-1"</t>
  </si>
  <si>
    <t>Общая площадь, кв. м</t>
  </si>
  <si>
    <t>ул. 6-я Станционная, д. 15</t>
  </si>
  <si>
    <t>ООО "УК "Управдом-7"</t>
  </si>
  <si>
    <t>Заместитель директора 
департамента городского хозяйства 
Администрации города Омска                                     ___________________________                Д.Н. Зярко</t>
  </si>
  <si>
    <t>ООО "Управдом-4"</t>
  </si>
  <si>
    <t>ООО "УК "Солнечный город"</t>
  </si>
  <si>
    <t>ООО "УК "Регионсервис"</t>
  </si>
  <si>
    <t>ООО "УК Еврокомфорт"</t>
  </si>
  <si>
    <t>ООО "УК "Доверие"</t>
  </si>
  <si>
    <t>ул. Бородина, д. 37а</t>
  </si>
  <si>
    <t>ул. Бородина, д. 33</t>
  </si>
  <si>
    <t>ул. Нефтезаводская, д. 17</t>
  </si>
  <si>
    <t>просп. Мира, д. 76</t>
  </si>
  <si>
    <t>Авиагородок, д. 12</t>
  </si>
  <si>
    <t>ул. 24-я Северная, д. 172Б</t>
  </si>
  <si>
    <t>просп. Мира, д. 98Б</t>
  </si>
  <si>
    <t>просп. Королева, д. 14Б</t>
  </si>
  <si>
    <t>ул. 50 лет Профсоюзов, д. 91Б</t>
  </si>
  <si>
    <t>ул. Лукашевича, д. 15Б</t>
  </si>
  <si>
    <t>просп. Менделеева, д. 28Б</t>
  </si>
  <si>
    <t>ул. 3-я Любинская, д. 13Б</t>
  </si>
  <si>
    <t>просп. Королева, д. 12Б</t>
  </si>
  <si>
    <t>ул. 19-го Партсъезда, д. 21Б</t>
  </si>
  <si>
    <t>ул. Арсеньева, д. 10Б</t>
  </si>
  <si>
    <t>ул. Тюленина, д. 3Б</t>
  </si>
  <si>
    <t>ул. Коммунальная, д. 13Б</t>
  </si>
  <si>
    <t>просп. Мира, д. 167Б</t>
  </si>
  <si>
    <t>ул. Челюскинцев, д. 83Б</t>
  </si>
  <si>
    <t>ул. Тюленина, д. 5Б</t>
  </si>
  <si>
    <t>Подъезды (в т.ч. окна и двери)</t>
  </si>
  <si>
    <t>мкр. Крутая Горка, 
ул. Крутогорская, д. 7</t>
  </si>
  <si>
    <t>ООО УК "Успех"</t>
  </si>
  <si>
    <t>Подъезды</t>
  </si>
  <si>
    <t>ООО "Омспецоборудование"</t>
  </si>
  <si>
    <t>ООО "Простор-Строй"</t>
  </si>
  <si>
    <t>ООО "УК ОмскДомСервис"</t>
  </si>
  <si>
    <t>ООО "СЭРС"</t>
  </si>
  <si>
    <t>ООО 
"УК Солнечный город"</t>
  </si>
  <si>
    <t>Соглашение о предоставлении субсидий</t>
  </si>
  <si>
    <t>Сумма по соглашению</t>
  </si>
  <si>
    <t>Капитальный ремонт крыши</t>
  </si>
  <si>
    <t>Смета в разработке</t>
  </si>
  <si>
    <t>Приемосдаточные по электрике</t>
  </si>
  <si>
    <t>Мировое соглашение 2015 года</t>
  </si>
  <si>
    <t>ООО "Проминдустрия"</t>
  </si>
  <si>
    <t>УТВЕРЖДАЮ
Первый заместитель Мэра города Омска,
директор департамента городского хозяйства
Администрации города Омска
_______________________ С.П. Фролов
"____" _____________ 2017 года</t>
  </si>
  <si>
    <t>План капитального ремонта
многоквартирных домов города Омска в рамках исполнения судебных решений на 2017 год</t>
  </si>
  <si>
    <t>Крыша, фасад, чердачное перекрытие, ремонт подъездов</t>
  </si>
  <si>
    <t>Крыша, чердачное перекрытие, цоколь, отмостка, козырьки, подъезды, внутридомовые инженерные системы (кроме водоотведения)</t>
  </si>
  <si>
    <t>Поручение Президента РФ</t>
  </si>
  <si>
    <t>ул. Гусарова, д. 60б</t>
  </si>
  <si>
    <t>Мировое соглашение 2016 года</t>
  </si>
  <si>
    <t>Холодное и горячее водоснабжение, подъезды</t>
  </si>
  <si>
    <t>Лежаки системы отопления, тепловой узел, бойлер, окна в подъездах</t>
  </si>
  <si>
    <t>Мировое соглашение 2016 года (резерв)</t>
  </si>
  <si>
    <t>Холодное и горячее водоснабжение</t>
  </si>
  <si>
    <t>Электроснабжение, газоснабжение (в т.ч. газ плиты и ПУ)</t>
  </si>
  <si>
    <t>Мировое соглашение 2017 года (в работе)</t>
  </si>
  <si>
    <t>Фасад, подъезды и подвал</t>
  </si>
  <si>
    <t>Проектные по ТУ, электрике, обследование и проекты балконов</t>
  </si>
  <si>
    <t>Поручение первого заместителя Мэра города Омска, директора департамента городского хозяйства Администрации города Омска</t>
  </si>
  <si>
    <t>Мировое соглашение 2015 года
Работы частично выполнены в 2016 году. Соглашение на остаток субсидий.</t>
  </si>
  <si>
    <t>Мировое соглашение 2014 года. Работы выполнены частично в 2015 году. В 2016 году на данные работы никто не заявился.</t>
  </si>
  <si>
    <t>Обследование стен, чердачного перекрытия, ПИР на тепловой узел, электроснабжение, водомерную рамку, строительно-монтажные работы по ХГВС, водоотведению, отоплению</t>
  </si>
  <si>
    <t>Работы выполнены, но не оплачены в 2016 году (осуществляется возврат средств в департамент)</t>
  </si>
  <si>
    <t>План на 2017 год</t>
  </si>
  <si>
    <t>Акты приемки предоставлены в ДГХ
в 2016 году.</t>
  </si>
  <si>
    <t>Обследование балконов, проектные по фасаду</t>
  </si>
  <si>
    <t>Крыша (мембрана)</t>
  </si>
  <si>
    <t>просп. К. Маркса, д. 5</t>
  </si>
  <si>
    <t>ул. Андрианова, д. 34</t>
  </si>
  <si>
    <t>Электроснабжение и отопление</t>
  </si>
  <si>
    <t>Отопление</t>
  </si>
  <si>
    <t>Работы выполнены, но не оплачены в 2016 году</t>
  </si>
  <si>
    <t>План проведения работ на 2017 год</t>
  </si>
  <si>
    <t>ВСЕГО:</t>
  </si>
  <si>
    <t>ВСЕГО по резервному списку:</t>
  </si>
  <si>
    <t>Мировое соглашение на оплату (в работе)</t>
  </si>
  <si>
    <t>ул. 20-го Партсъезда, д. 54</t>
  </si>
  <si>
    <t>Оставшиеся мировые соглашения (срок исполнения: 31.12.2018)</t>
  </si>
  <si>
    <t>ХГВС в подвале, отопление в подвале, электроснабжение</t>
  </si>
  <si>
    <t>Крыша из профлиста (с утеплителем на чердаке) и отмостка</t>
  </si>
  <si>
    <t>Фасад и подъезды (в том числе двери в тамбуры)</t>
  </si>
  <si>
    <t>Мировое соглашение 2016 года (вне текущего плана)</t>
  </si>
  <si>
    <t>План капитального ремонта
многоквартирных домов города Омска в рамках исполнения судебных решений на 2017 год
и оставшиеся мировые соглашения</t>
  </si>
  <si>
    <t>Виды работ</t>
  </si>
  <si>
    <t>Обследование чердачного перекрытия</t>
  </si>
  <si>
    <t>ООО "УК Управдом-1"
(с 03.2017)</t>
  </si>
  <si>
    <t>Аварийная ситуация (угроза обрушения)</t>
  </si>
  <si>
    <t>Крыша (мягкая, унифлекс)</t>
  </si>
  <si>
    <t>ПИР по электрике и ВУ</t>
  </si>
  <si>
    <t>Проектные по фасаду</t>
  </si>
  <si>
    <t>Проектные по электрике и ВУ</t>
  </si>
  <si>
    <t>Крыша (в т.ч. проектные работы)</t>
  </si>
  <si>
    <t>Капитальный ремонт чердачных перекрытий</t>
  </si>
  <si>
    <t>ООО "УК Управдом-1"</t>
  </si>
  <si>
    <t>ООО "УК "Лукьяновка"</t>
  </si>
  <si>
    <t>№ 907-26/2017 от 16.02.2017</t>
  </si>
  <si>
    <t>№ 907-25/2017 от 16.02.2017</t>
  </si>
  <si>
    <t>№ 907-24/2017 от 16.02.2017</t>
  </si>
  <si>
    <t>№ 907-23/2017 от 14.02.2017</t>
  </si>
  <si>
    <t>Смета на проверке в ДГХ</t>
  </si>
  <si>
    <t>Подвал и лестничные клетки (оплата)</t>
  </si>
  <si>
    <t>Приемосдаточные испытания</t>
  </si>
  <si>
    <t>ХГВС (подвал)</t>
  </si>
  <si>
    <t>Крыша (унифлекс)</t>
  </si>
  <si>
    <t>Средства перечислены УК</t>
  </si>
  <si>
    <t>Чердачное перекрытие</t>
  </si>
  <si>
    <t>Чердачные перекрытия</t>
  </si>
  <si>
    <t>ПИР на ТУ</t>
  </si>
  <si>
    <t>Смета на проверке в ДФиК</t>
  </si>
  <si>
    <t>№ 907-28/2017
от 28.02.2017</t>
  </si>
  <si>
    <t>№ 907-33/2017
от 03.03.2017</t>
  </si>
  <si>
    <t>Информация по сметной документации по исполнению судебных актов об обязании Администрации города Омска</t>
  </si>
  <si>
    <t>Общая стоимость бюджетных ассигнований</t>
  </si>
  <si>
    <t>Произведена оплата по долгам 2016 года</t>
  </si>
  <si>
    <t>Сметная документация согласована</t>
  </si>
  <si>
    <t>Сметная документация в ДФиК</t>
  </si>
  <si>
    <t>Сметная документация на проверке в ДГХ</t>
  </si>
  <si>
    <t>Стоимость, руб.</t>
  </si>
  <si>
    <t>Мероприятие</t>
  </si>
  <si>
    <t>Сметная документация по резерву</t>
  </si>
  <si>
    <t>ИТОГО без резерва:</t>
  </si>
  <si>
    <t>Ассигнований с учетом оплаты долга:</t>
  </si>
  <si>
    <t>Примечание: комплексному ремонту подлежат 3 многоквартирных дома; по отдельным видам работ - 1 многоквартирный дом; по мировым соглашениям - 31 многоквартирный дом, в том числе: 10 многоквартирных домов основного списка Плана капитального ремонта на 2017 год, 11 многоквартирных домов резервного списка данного Плана, 10 многоквартирных домов со сроком исполнения мировых соглашений в 2018 году. Общее количество многоквартирных домов, планируемых к исполнению в ближайшие два года - 35.</t>
  </si>
  <si>
    <t>Теплосети от теплового узла</t>
  </si>
  <si>
    <t>ПИР по электрике</t>
  </si>
  <si>
    <t>Цоколь, отмостка, козырьки, подъезды</t>
  </si>
  <si>
    <t>№ 907-37/2017
от 17.03.2017</t>
  </si>
  <si>
    <t>№ 907-38/2017
от 17.03.2017</t>
  </si>
  <si>
    <t>№ 907-41/2017
от 22.03.2017</t>
  </si>
  <si>
    <t>№ 907-42/2017
от 22.03.2017</t>
  </si>
  <si>
    <t>Соглашение в разработке</t>
  </si>
  <si>
    <t>Козырьки входные</t>
  </si>
  <si>
    <t>ПИР на газоснабжение</t>
  </si>
  <si>
    <t>№ 907-49/2017
от 31.03.2017</t>
  </si>
  <si>
    <t>№ 907-48/2017
от 29.03.2017</t>
  </si>
  <si>
    <t>№ 907-44/2017
от 28.03.2017</t>
  </si>
  <si>
    <t>№ 907-46/2017
от 28.03.2017</t>
  </si>
  <si>
    <t>№ 907-47/2017
от 29.03.2017</t>
  </si>
  <si>
    <t>№ 907-45/2017
от 28.03.2017</t>
  </si>
  <si>
    <t>ТСН "Энтузиастов,25"</t>
  </si>
  <si>
    <t>ООО "УК 
"Еврокомфорт САО"</t>
  </si>
  <si>
    <t>Фасад, доп. смета</t>
  </si>
  <si>
    <t>ПИР на чердачные перекрытия</t>
  </si>
  <si>
    <t>Соглашение согласовано и подписано. 
Ждем финансирование</t>
  </si>
  <si>
    <t>№ 907-55/2017
от 05.04.2017</t>
  </si>
  <si>
    <t>№ 907-29/2017
от 28.02.2017</t>
  </si>
  <si>
    <t>№ 907-34/2017
от 09.03.2017</t>
  </si>
  <si>
    <t>№ 907-56/2017
от 10.04.2017</t>
  </si>
  <si>
    <t>№ 907-50/2017
от 03.04.2017</t>
  </si>
  <si>
    <t>№ 907-52/2017
от 03.04.2017</t>
  </si>
  <si>
    <t>№ 907-51/2017
от 03.04.2017</t>
  </si>
  <si>
    <t>№ 907-58/2017
от 18.04.2017</t>
  </si>
  <si>
    <t>Проектирование чердачных перекрытий</t>
  </si>
  <si>
    <t>СМР на ТУ</t>
  </si>
  <si>
    <t>№ 907-59/2017
от 18.04.2017</t>
  </si>
  <si>
    <t>в т.ч. согласованной с ДФиК</t>
  </si>
  <si>
    <t>Сметная документация в разработке</t>
  </si>
  <si>
    <t>ХГВС (этажи)</t>
  </si>
  <si>
    <t>№ 907-61/2017
от 20.04.2017</t>
  </si>
  <si>
    <t>№ 907-62/2017
от 24.04.2017</t>
  </si>
  <si>
    <t>№ 907-63/2017
от 24.04.2017</t>
  </si>
  <si>
    <t>Соглашение не будет заключено</t>
  </si>
  <si>
    <t>№ 907-64/2017
от 26.04.2017</t>
  </si>
  <si>
    <t>№ 907-65/2017
от 26.04.2017</t>
  </si>
  <si>
    <t>№ 907-67/2017
от 03.05.2017</t>
  </si>
  <si>
    <t>№ 907-68/2017
от 03.05.2017</t>
  </si>
  <si>
    <t>№ 907-69/2017
от 03.05.2017</t>
  </si>
  <si>
    <t>Разработка соглашения приостановлена</t>
  </si>
  <si>
    <t>Смета на доработке в УК</t>
  </si>
  <si>
    <t>Сметы в УК (на доработке или проверке)</t>
  </si>
  <si>
    <t>№ 907-70/2017
от 04.05.2017</t>
  </si>
  <si>
    <t>Поручение Мэра города Омска
К работам приступили с 10.05.2017</t>
  </si>
  <si>
    <t>Аварийная ситуация
Организация занимается проектированием чердачных перекрытий</t>
  </si>
  <si>
    <t>К работам (фасад, отмостка) приступили с 10.05.2017</t>
  </si>
  <si>
    <t>Прорабатывается вопрос с УК</t>
  </si>
  <si>
    <t>Работы ведутся с 10.05.2017</t>
  </si>
  <si>
    <t>В разработке по резерву</t>
  </si>
  <si>
    <t>Средства перечислены УК
Доп. соглашение на согласовании</t>
  </si>
  <si>
    <t>№ 907-75/2017
от 12.05.2017</t>
  </si>
  <si>
    <t>№ 907-81/2017
от 23.05.2017</t>
  </si>
  <si>
    <t>№ 907-76/2017
от 15.05.2017</t>
  </si>
  <si>
    <t>№ 907-84/2017
от 23.05.2017</t>
  </si>
  <si>
    <t>№ 907-85/2017
от 23.05.2017</t>
  </si>
  <si>
    <t>№ 907-86/2017
от 23.05.2017</t>
  </si>
  <si>
    <t>№ 907-87/2017
от 23.05.2017</t>
  </si>
  <si>
    <t>Крыша (доп.)</t>
  </si>
  <si>
    <t>Работы выполнены. Документы переданы на оплату</t>
  </si>
  <si>
    <t>К работам приступили с 10.05.2017 (внутридомовые инженерные системы)</t>
  </si>
  <si>
    <t>ТУ - в разработке</t>
  </si>
  <si>
    <t>№ 907-90/2017
от 25.05.2017</t>
  </si>
  <si>
    <t>Соглашение заключено</t>
  </si>
  <si>
    <t>К работам приступили с 20.05.2017</t>
  </si>
  <si>
    <t>Подрядная организация ждет аванс</t>
  </si>
  <si>
    <t>Смета на доработке в УК
Недостаточно ассигнований</t>
  </si>
  <si>
    <t>Отопление (подвал)</t>
  </si>
  <si>
    <t>Устройство ТУ (ограждение и основание)</t>
  </si>
  <si>
    <t>Окна в подъездах</t>
  </si>
  <si>
    <t xml:space="preserve">Мировое соглашение 2016 года (резерв)
Нет ассигнований
</t>
  </si>
  <si>
    <t>Мировое соглашение 2016 года (резерв)
Нет ассигнований</t>
  </si>
  <si>
    <t>Мировое соглашение 2016 года (резерв)
Соглашения на ПИР заключены
На СМР нет ассигнований</t>
  </si>
  <si>
    <t>Смета согласована. Ждем финансирование</t>
  </si>
  <si>
    <t>Мировое соглашение 2016 года (резерв)
Дефектовка проверена. Смета в разработке
Нет ассигнований</t>
  </si>
  <si>
    <t>Мировое соглашение 2016 года (резерв)
Смета на проверке в ДФиК
Нет ассигнований</t>
  </si>
  <si>
    <t>Мировое соглашение 2016 года (резерв)
Соглашение на ПИР заключено
На СМР нет ассигнований</t>
  </si>
  <si>
    <t>Ход выполнения (выполенение, причины не выполнения)</t>
  </si>
  <si>
    <t>ул. Иртышская набережная, д.20</t>
  </si>
  <si>
    <t>ул. Челюскинцев, д. 83в</t>
  </si>
  <si>
    <t>ул. Профинтерна, д. 19</t>
  </si>
  <si>
    <t>ул. Горячева, д. 6а</t>
  </si>
  <si>
    <t>Позиция в реестре в 2024 году</t>
  </si>
  <si>
    <t>Реестр многоквартирных домов города Омска, капитальный ремонт которых необходимо произвести 
в рамках исполнения судебных решений по состоянию на 15.02.2024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</si>
</sst>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14" fontId="42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 wrapText="1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14" fontId="42" fillId="0" borderId="10" xfId="0" applyNumberFormat="1" applyFont="1" applyBorder="1" applyAlignment="1">
      <alignment horizontal="center" vertical="top"/>
    </xf>
    <xf numFmtId="4" fontId="42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4" fontId="42" fillId="0" borderId="10" xfId="0" applyNumberFormat="1" applyFont="1" applyBorder="1" applyAlignment="1">
      <alignment vertical="top"/>
    </xf>
    <xf numFmtId="4" fontId="42" fillId="0" borderId="10" xfId="0" applyNumberFormat="1" applyFont="1" applyBorder="1" applyAlignment="1">
      <alignment vertical="top" wrapText="1"/>
    </xf>
    <xf numFmtId="14" fontId="42" fillId="0" borderId="10" xfId="0" applyNumberFormat="1" applyFont="1" applyBorder="1" applyAlignment="1">
      <alignment horizontal="left" vertical="top" wrapText="1"/>
    </xf>
    <xf numFmtId="0" fontId="42" fillId="33" borderId="10" xfId="0" applyFont="1" applyFill="1" applyBorder="1" applyAlignment="1">
      <alignment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0" fontId="44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/>
    </xf>
    <xf numFmtId="4" fontId="42" fillId="0" borderId="11" xfId="0" applyNumberFormat="1" applyFont="1" applyBorder="1" applyAlignment="1">
      <alignment horizontal="right" vertical="top"/>
    </xf>
    <xf numFmtId="0" fontId="45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4" fontId="42" fillId="0" borderId="13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top" wrapText="1"/>
    </xf>
    <xf numFmtId="14" fontId="42" fillId="0" borderId="14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right" vertical="top" wrapText="1"/>
    </xf>
    <xf numFmtId="4" fontId="42" fillId="0" borderId="14" xfId="0" applyNumberFormat="1" applyFont="1" applyBorder="1" applyAlignment="1">
      <alignment horizontal="center" vertical="top"/>
    </xf>
    <xf numFmtId="0" fontId="42" fillId="0" borderId="14" xfId="0" applyFont="1" applyBorder="1" applyAlignment="1">
      <alignment vertical="top"/>
    </xf>
    <xf numFmtId="4" fontId="42" fillId="0" borderId="14" xfId="0" applyNumberFormat="1" applyFont="1" applyBorder="1" applyAlignment="1">
      <alignment horizontal="right" vertical="top"/>
    </xf>
    <xf numFmtId="4" fontId="43" fillId="0" borderId="14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42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2" fillId="34" borderId="11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 wrapText="1"/>
    </xf>
    <xf numFmtId="14" fontId="42" fillId="34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4" fontId="42" fillId="34" borderId="11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 vertical="top" wrapText="1"/>
    </xf>
    <xf numFmtId="4" fontId="42" fillId="34" borderId="10" xfId="0" applyNumberFormat="1" applyFont="1" applyFill="1" applyBorder="1" applyAlignment="1">
      <alignment horizontal="center" vertical="top" wrapText="1"/>
    </xf>
    <xf numFmtId="4" fontId="42" fillId="34" borderId="10" xfId="0" applyNumberFormat="1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vertical="top"/>
    </xf>
    <xf numFmtId="4" fontId="42" fillId="34" borderId="10" xfId="0" applyNumberFormat="1" applyFont="1" applyFill="1" applyBorder="1" applyAlignment="1">
      <alignment horizontal="right" vertical="top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right" vertical="top" wrapText="1"/>
    </xf>
    <xf numFmtId="4" fontId="42" fillId="0" borderId="11" xfId="0" applyNumberFormat="1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vertical="top"/>
    </xf>
    <xf numFmtId="14" fontId="42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horizontal="right"/>
    </xf>
    <xf numFmtId="4" fontId="42" fillId="0" borderId="15" xfId="0" applyNumberFormat="1" applyFont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top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35" borderId="11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vertical="top" wrapText="1"/>
    </xf>
    <xf numFmtId="14" fontId="42" fillId="35" borderId="10" xfId="0" applyNumberFormat="1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4" fontId="42" fillId="35" borderId="11" xfId="0" applyNumberFormat="1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center" vertical="top" wrapText="1"/>
    </xf>
    <xf numFmtId="4" fontId="42" fillId="35" borderId="10" xfId="0" applyNumberFormat="1" applyFont="1" applyFill="1" applyBorder="1" applyAlignment="1">
      <alignment horizontal="center" vertical="top" wrapText="1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/>
    </xf>
    <xf numFmtId="0" fontId="42" fillId="0" borderId="11" xfId="0" applyFont="1" applyBorder="1" applyAlignment="1">
      <alignment horizontal="left"/>
    </xf>
    <xf numFmtId="0" fontId="42" fillId="36" borderId="16" xfId="0" applyFont="1" applyFill="1" applyBorder="1" applyAlignment="1">
      <alignment horizontal="center" vertical="top"/>
    </xf>
    <xf numFmtId="0" fontId="42" fillId="36" borderId="13" xfId="0" applyFont="1" applyFill="1" applyBorder="1" applyAlignment="1">
      <alignment horizontal="center" vertical="top" wrapText="1"/>
    </xf>
    <xf numFmtId="0" fontId="42" fillId="37" borderId="10" xfId="0" applyFont="1" applyFill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 horizontal="right" vertical="top" wrapText="1"/>
    </xf>
    <xf numFmtId="4" fontId="42" fillId="37" borderId="11" xfId="0" applyNumberFormat="1" applyFont="1" applyFill="1" applyBorder="1" applyAlignment="1">
      <alignment horizontal="right" vertical="top"/>
    </xf>
    <xf numFmtId="4" fontId="42" fillId="37" borderId="10" xfId="0" applyNumberFormat="1" applyFont="1" applyFill="1" applyBorder="1" applyAlignment="1">
      <alignment horizontal="right" vertical="center" wrapText="1"/>
    </xf>
    <xf numFmtId="4" fontId="42" fillId="37" borderId="10" xfId="0" applyNumberFormat="1" applyFont="1" applyFill="1" applyBorder="1" applyAlignment="1">
      <alignment horizontal="right" vertical="top"/>
    </xf>
    <xf numFmtId="4" fontId="42" fillId="37" borderId="17" xfId="0" applyNumberFormat="1" applyFont="1" applyFill="1" applyBorder="1" applyAlignment="1">
      <alignment horizontal="right" vertical="top"/>
    </xf>
    <xf numFmtId="4" fontId="43" fillId="37" borderId="10" xfId="0" applyNumberFormat="1" applyFont="1" applyFill="1" applyBorder="1" applyAlignment="1">
      <alignment horizontal="right" vertical="top" wrapText="1"/>
    </xf>
    <xf numFmtId="0" fontId="44" fillId="37" borderId="0" xfId="0" applyFont="1" applyFill="1" applyAlignment="1">
      <alignment/>
    </xf>
    <xf numFmtId="0" fontId="0" fillId="37" borderId="0" xfId="0" applyFill="1" applyAlignment="1">
      <alignment/>
    </xf>
    <xf numFmtId="0" fontId="42" fillId="37" borderId="0" xfId="0" applyFont="1" applyFill="1" applyAlignment="1">
      <alignment/>
    </xf>
    <xf numFmtId="0" fontId="42" fillId="37" borderId="10" xfId="0" applyFont="1" applyFill="1" applyBorder="1" applyAlignment="1">
      <alignment vertical="top"/>
    </xf>
    <xf numFmtId="0" fontId="0" fillId="37" borderId="0" xfId="0" applyFill="1" applyAlignment="1">
      <alignment vertical="top"/>
    </xf>
    <xf numFmtId="14" fontId="42" fillId="37" borderId="10" xfId="0" applyNumberFormat="1" applyFont="1" applyFill="1" applyBorder="1" applyAlignment="1">
      <alignment vertical="top"/>
    </xf>
    <xf numFmtId="0" fontId="42" fillId="37" borderId="10" xfId="0" applyFont="1" applyFill="1" applyBorder="1" applyAlignment="1">
      <alignment/>
    </xf>
    <xf numFmtId="4" fontId="42" fillId="34" borderId="13" xfId="0" applyNumberFormat="1" applyFont="1" applyFill="1" applyBorder="1" applyAlignment="1">
      <alignment horizontal="right" vertical="top"/>
    </xf>
    <xf numFmtId="4" fontId="42" fillId="0" borderId="13" xfId="0" applyNumberFormat="1" applyFont="1" applyBorder="1" applyAlignment="1">
      <alignment horizontal="right" vertical="top"/>
    </xf>
    <xf numFmtId="4" fontId="42" fillId="36" borderId="13" xfId="0" applyNumberFormat="1" applyFont="1" applyFill="1" applyBorder="1" applyAlignment="1">
      <alignment horizontal="right" vertical="top"/>
    </xf>
    <xf numFmtId="4" fontId="42" fillId="36" borderId="13" xfId="0" applyNumberFormat="1" applyFont="1" applyFill="1" applyBorder="1" applyAlignment="1">
      <alignment horizontal="right" vertical="top" wrapText="1"/>
    </xf>
    <xf numFmtId="4" fontId="42" fillId="35" borderId="13" xfId="0" applyNumberFormat="1" applyFont="1" applyFill="1" applyBorder="1" applyAlignment="1">
      <alignment horizontal="right" vertical="top"/>
    </xf>
    <xf numFmtId="0" fontId="42" fillId="0" borderId="13" xfId="0" applyFont="1" applyBorder="1" applyAlignment="1">
      <alignment horizontal="center" vertical="top"/>
    </xf>
    <xf numFmtId="4" fontId="43" fillId="0" borderId="13" xfId="0" applyNumberFormat="1" applyFont="1" applyBorder="1" applyAlignment="1">
      <alignment horizontal="right" vertical="top" wrapText="1"/>
    </xf>
    <xf numFmtId="0" fontId="42" fillId="0" borderId="13" xfId="0" applyFont="1" applyBorder="1" applyAlignment="1">
      <alignment vertical="top"/>
    </xf>
    <xf numFmtId="14" fontId="42" fillId="0" borderId="13" xfId="0" applyNumberFormat="1" applyFont="1" applyBorder="1" applyAlignment="1">
      <alignment vertical="top"/>
    </xf>
    <xf numFmtId="14" fontId="42" fillId="0" borderId="18" xfId="0" applyNumberFormat="1" applyFont="1" applyBorder="1" applyAlignment="1">
      <alignment vertical="top"/>
    </xf>
    <xf numFmtId="14" fontId="42" fillId="0" borderId="19" xfId="0" applyNumberFormat="1" applyFont="1" applyBorder="1" applyAlignment="1">
      <alignment vertical="top"/>
    </xf>
    <xf numFmtId="0" fontId="42" fillId="34" borderId="20" xfId="0" applyFont="1" applyFill="1" applyBorder="1" applyAlignment="1">
      <alignment vertical="top" wrapText="1"/>
    </xf>
    <xf numFmtId="0" fontId="42" fillId="34" borderId="20" xfId="0" applyFont="1" applyFill="1" applyBorder="1" applyAlignment="1">
      <alignment horizontal="center" vertical="top" wrapText="1"/>
    </xf>
    <xf numFmtId="0" fontId="42" fillId="0" borderId="20" xfId="0" applyFont="1" applyBorder="1" applyAlignment="1">
      <alignment horizontal="left" vertical="top" wrapText="1"/>
    </xf>
    <xf numFmtId="0" fontId="42" fillId="35" borderId="20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14" fontId="42" fillId="0" borderId="12" xfId="0" applyNumberFormat="1" applyFont="1" applyBorder="1" applyAlignment="1">
      <alignment vertical="top"/>
    </xf>
    <xf numFmtId="4" fontId="42" fillId="0" borderId="12" xfId="0" applyNumberFormat="1" applyFont="1" applyBorder="1" applyAlignment="1">
      <alignment horizontal="right" vertical="top"/>
    </xf>
    <xf numFmtId="4" fontId="42" fillId="0" borderId="21" xfId="0" applyNumberFormat="1" applyFont="1" applyBorder="1" applyAlignment="1">
      <alignment horizontal="right" vertical="top"/>
    </xf>
    <xf numFmtId="4" fontId="42" fillId="0" borderId="20" xfId="0" applyNumberFormat="1" applyFont="1" applyBorder="1" applyAlignment="1">
      <alignment horizontal="right" vertical="top"/>
    </xf>
    <xf numFmtId="0" fontId="42" fillId="37" borderId="22" xfId="0" applyFont="1" applyFill="1" applyBorder="1" applyAlignment="1">
      <alignment vertical="top"/>
    </xf>
    <xf numFmtId="14" fontId="42" fillId="37" borderId="22" xfId="0" applyNumberFormat="1" applyFont="1" applyFill="1" applyBorder="1" applyAlignment="1">
      <alignment vertical="top"/>
    </xf>
    <xf numFmtId="0" fontId="42" fillId="37" borderId="10" xfId="0" applyFont="1" applyFill="1" applyBorder="1" applyAlignment="1">
      <alignment horizontal="center" vertical="top"/>
    </xf>
    <xf numFmtId="0" fontId="0" fillId="37" borderId="10" xfId="0" applyFill="1" applyBorder="1" applyAlignment="1">
      <alignment vertical="top"/>
    </xf>
    <xf numFmtId="0" fontId="44" fillId="37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/>
    </xf>
    <xf numFmtId="0" fontId="45" fillId="0" borderId="2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4" fontId="42" fillId="0" borderId="22" xfId="0" applyNumberFormat="1" applyFont="1" applyBorder="1" applyAlignment="1">
      <alignment horizontal="left" vertical="top" wrapText="1"/>
    </xf>
    <xf numFmtId="4" fontId="42" fillId="0" borderId="17" xfId="0" applyNumberFormat="1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left" vertical="top" wrapText="1"/>
    </xf>
    <xf numFmtId="4" fontId="42" fillId="0" borderId="22" xfId="0" applyNumberFormat="1" applyFont="1" applyBorder="1" applyAlignment="1">
      <alignment horizontal="center" vertical="top" wrapText="1"/>
    </xf>
    <xf numFmtId="4" fontId="42" fillId="0" borderId="17" xfId="0" applyNumberFormat="1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center" vertical="top" wrapText="1"/>
    </xf>
    <xf numFmtId="4" fontId="42" fillId="0" borderId="22" xfId="0" applyNumberFormat="1" applyFont="1" applyBorder="1" applyAlignment="1">
      <alignment horizontal="right" vertical="top" wrapText="1"/>
    </xf>
    <xf numFmtId="4" fontId="42" fillId="0" borderId="17" xfId="0" applyNumberFormat="1" applyFont="1" applyBorder="1" applyAlignment="1">
      <alignment horizontal="right" vertical="top" wrapText="1"/>
    </xf>
    <xf numFmtId="4" fontId="42" fillId="0" borderId="11" xfId="0" applyNumberFormat="1" applyFont="1" applyBorder="1" applyAlignment="1">
      <alignment horizontal="right" vertical="top" wrapText="1"/>
    </xf>
    <xf numFmtId="4" fontId="42" fillId="36" borderId="24" xfId="0" applyNumberFormat="1" applyFont="1" applyFill="1" applyBorder="1" applyAlignment="1">
      <alignment horizontal="right" vertical="top"/>
    </xf>
    <xf numFmtId="4" fontId="42" fillId="36" borderId="25" xfId="0" applyNumberFormat="1" applyFont="1" applyFill="1" applyBorder="1" applyAlignment="1">
      <alignment horizontal="right" vertical="top"/>
    </xf>
    <xf numFmtId="4" fontId="42" fillId="36" borderId="19" xfId="0" applyNumberFormat="1" applyFont="1" applyFill="1" applyBorder="1" applyAlignment="1">
      <alignment horizontal="right" vertical="top"/>
    </xf>
    <xf numFmtId="0" fontId="42" fillId="0" borderId="2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36" borderId="13" xfId="0" applyFont="1" applyFill="1" applyBorder="1" applyAlignment="1">
      <alignment horizontal="center" vertical="top"/>
    </xf>
    <xf numFmtId="0" fontId="42" fillId="36" borderId="16" xfId="0" applyFont="1" applyFill="1" applyBorder="1" applyAlignment="1">
      <alignment horizontal="center" vertical="top"/>
    </xf>
    <xf numFmtId="0" fontId="42" fillId="36" borderId="13" xfId="0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view="pageBreakPreview" zoomScale="60" zoomScalePageLayoutView="0" workbookViewId="0" topLeftCell="A20">
      <selection activeCell="C32" sqref="C32"/>
    </sheetView>
  </sheetViews>
  <sheetFormatPr defaultColWidth="9.140625" defaultRowHeight="15"/>
  <cols>
    <col min="1" max="1" width="7.140625" style="39" customWidth="1"/>
    <col min="2" max="2" width="9.7109375" style="0" customWidth="1"/>
    <col min="3" max="3" width="34.7109375" style="0" customWidth="1"/>
    <col min="4" max="4" width="15.421875" style="0" hidden="1" customWidth="1"/>
    <col min="5" max="5" width="19.140625" style="0" hidden="1" customWidth="1"/>
    <col min="6" max="6" width="13.140625" style="0" hidden="1" customWidth="1"/>
    <col min="7" max="7" width="13.00390625" style="0" hidden="1" customWidth="1"/>
    <col min="8" max="8" width="28.421875" style="0" customWidth="1"/>
    <col min="9" max="9" width="28.421875" style="0" hidden="1" customWidth="1"/>
    <col min="10" max="10" width="7.421875" style="0" customWidth="1"/>
    <col min="11" max="11" width="42.140625" style="0" hidden="1" customWidth="1"/>
    <col min="12" max="12" width="20.57421875" style="0" hidden="1" customWidth="1"/>
    <col min="13" max="13" width="36.421875" style="0" customWidth="1"/>
    <col min="14" max="14" width="20.00390625" style="0" customWidth="1"/>
    <col min="15" max="15" width="14.8515625" style="38" hidden="1" customWidth="1"/>
    <col min="16" max="17" width="15.421875" style="38" hidden="1" customWidth="1"/>
    <col min="18" max="20" width="4.140625" style="38" hidden="1" customWidth="1"/>
    <col min="21" max="21" width="4.140625" style="0" hidden="1" customWidth="1"/>
    <col min="22" max="22" width="15.7109375" style="24" hidden="1" customWidth="1"/>
    <col min="23" max="23" width="59.140625" style="138" customWidth="1"/>
    <col min="24" max="24" width="11.8515625" style="24" hidden="1" customWidth="1"/>
    <col min="25" max="25" width="14.57421875" style="0" hidden="1" customWidth="1"/>
    <col min="26" max="26" width="15.00390625" style="0" hidden="1" customWidth="1"/>
    <col min="27" max="27" width="50.421875" style="0" customWidth="1"/>
    <col min="28" max="28" width="14.00390625" style="0" customWidth="1"/>
  </cols>
  <sheetData>
    <row r="1" spans="13:27" ht="276.75" customHeight="1" hidden="1">
      <c r="M1" s="185" t="s">
        <v>448</v>
      </c>
      <c r="N1" s="185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ht="27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80" t="s">
        <v>507</v>
      </c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64.5" customHeight="1">
      <c r="A3" s="187" t="s">
        <v>508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ht="33.75" customHeight="1">
      <c r="A4" s="182" t="s">
        <v>445</v>
      </c>
      <c r="B4" s="182" t="s">
        <v>446</v>
      </c>
      <c r="C4" s="182" t="s">
        <v>1</v>
      </c>
      <c r="D4" s="182" t="s">
        <v>462</v>
      </c>
      <c r="E4" s="182" t="s">
        <v>292</v>
      </c>
      <c r="F4" s="182" t="s">
        <v>2</v>
      </c>
      <c r="G4" s="182" t="s">
        <v>343</v>
      </c>
      <c r="H4" s="182" t="s">
        <v>361</v>
      </c>
      <c r="I4" s="183" t="s">
        <v>364</v>
      </c>
      <c r="J4" s="182" t="s">
        <v>216</v>
      </c>
      <c r="K4" s="182" t="s">
        <v>418</v>
      </c>
      <c r="L4" s="182" t="s">
        <v>408</v>
      </c>
      <c r="M4" s="182" t="s">
        <v>450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14" customHeight="1">
      <c r="A5" s="182"/>
      <c r="B5" s="182"/>
      <c r="C5" s="182"/>
      <c r="D5" s="182"/>
      <c r="E5" s="182"/>
      <c r="F5" s="182"/>
      <c r="G5" s="182"/>
      <c r="H5" s="182"/>
      <c r="I5" s="184"/>
      <c r="J5" s="182"/>
      <c r="K5" s="182"/>
      <c r="L5" s="182"/>
      <c r="M5" s="26" t="s">
        <v>375</v>
      </c>
      <c r="N5" s="35" t="s">
        <v>456</v>
      </c>
      <c r="O5" s="35" t="s">
        <v>457</v>
      </c>
      <c r="P5" s="35" t="s">
        <v>454</v>
      </c>
      <c r="Q5" s="35" t="s">
        <v>460</v>
      </c>
      <c r="R5" s="61" t="s">
        <v>453</v>
      </c>
      <c r="S5" s="61" t="s">
        <v>452</v>
      </c>
      <c r="T5" s="61" t="s">
        <v>451</v>
      </c>
      <c r="U5" s="61" t="s">
        <v>379</v>
      </c>
      <c r="V5" s="26" t="s">
        <v>373</v>
      </c>
      <c r="W5" s="127" t="s">
        <v>668</v>
      </c>
      <c r="X5" s="26" t="s">
        <v>214</v>
      </c>
      <c r="Y5" s="26" t="s">
        <v>377</v>
      </c>
      <c r="Z5" s="26" t="s">
        <v>374</v>
      </c>
      <c r="AA5" s="26" t="s">
        <v>376</v>
      </c>
    </row>
    <row r="6" spans="1:27" ht="42" customHeight="1">
      <c r="A6" s="174" t="s">
        <v>526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</row>
    <row r="7" spans="1:27" ht="98.25" customHeight="1">
      <c r="A7" s="26" t="s">
        <v>21</v>
      </c>
      <c r="B7" s="26">
        <v>8</v>
      </c>
      <c r="C7" s="30" t="s">
        <v>312</v>
      </c>
      <c r="D7" s="26"/>
      <c r="E7" s="26"/>
      <c r="F7" s="26"/>
      <c r="G7" s="26"/>
      <c r="H7" s="18" t="s">
        <v>493</v>
      </c>
      <c r="I7" s="18" t="s">
        <v>495</v>
      </c>
      <c r="J7" s="26" t="s">
        <v>97</v>
      </c>
      <c r="K7" s="26"/>
      <c r="L7" s="26"/>
      <c r="M7" s="26" t="s">
        <v>525</v>
      </c>
      <c r="N7" s="36">
        <v>2619412.74</v>
      </c>
      <c r="O7" s="35"/>
      <c r="P7" s="35"/>
      <c r="Q7" s="35"/>
      <c r="R7" s="61"/>
      <c r="S7" s="61"/>
      <c r="T7" s="61"/>
      <c r="U7" s="61"/>
      <c r="V7" s="26"/>
      <c r="W7" s="127"/>
      <c r="X7" s="26"/>
      <c r="Y7" s="26"/>
      <c r="Z7" s="26"/>
      <c r="AA7" s="177" t="s">
        <v>528</v>
      </c>
    </row>
    <row r="8" spans="1:27" ht="31.5" customHeight="1">
      <c r="A8" s="26" t="s">
        <v>21</v>
      </c>
      <c r="B8" s="26">
        <v>10</v>
      </c>
      <c r="C8" s="27" t="s">
        <v>421</v>
      </c>
      <c r="D8" s="27"/>
      <c r="E8" s="27"/>
      <c r="F8" s="27"/>
      <c r="G8" s="27"/>
      <c r="H8" s="27" t="s">
        <v>88</v>
      </c>
      <c r="I8" s="27" t="s">
        <v>496</v>
      </c>
      <c r="J8" s="26" t="s">
        <v>93</v>
      </c>
      <c r="K8" s="26"/>
      <c r="L8" s="26"/>
      <c r="M8" s="29" t="s">
        <v>494</v>
      </c>
      <c r="N8" s="54">
        <v>581790.86</v>
      </c>
      <c r="O8" s="35"/>
      <c r="P8" s="35"/>
      <c r="Q8" s="35"/>
      <c r="R8" s="61"/>
      <c r="S8" s="61"/>
      <c r="T8" s="61"/>
      <c r="U8" s="61"/>
      <c r="V8" s="26"/>
      <c r="W8" s="127"/>
      <c r="X8" s="26"/>
      <c r="Y8" s="26"/>
      <c r="Z8" s="26"/>
      <c r="AA8" s="178"/>
    </row>
    <row r="9" spans="1:27" ht="30.75">
      <c r="A9" s="26" t="s">
        <v>21</v>
      </c>
      <c r="B9" s="26" t="s">
        <v>21</v>
      </c>
      <c r="C9" s="63" t="s">
        <v>136</v>
      </c>
      <c r="D9" s="26"/>
      <c r="E9" s="26"/>
      <c r="F9" s="26"/>
      <c r="G9" s="26"/>
      <c r="H9" s="63" t="s">
        <v>499</v>
      </c>
      <c r="I9" s="63" t="s">
        <v>506</v>
      </c>
      <c r="J9" s="26" t="s">
        <v>94</v>
      </c>
      <c r="K9" s="26"/>
      <c r="L9" s="26"/>
      <c r="M9" s="26" t="s">
        <v>555</v>
      </c>
      <c r="N9" s="54">
        <v>2616961.06</v>
      </c>
      <c r="O9" s="35"/>
      <c r="P9" s="35"/>
      <c r="Q9" s="35"/>
      <c r="R9" s="61"/>
      <c r="S9" s="61"/>
      <c r="T9" s="61"/>
      <c r="U9" s="61"/>
      <c r="V9" s="26"/>
      <c r="W9" s="127"/>
      <c r="X9" s="26"/>
      <c r="Y9" s="26"/>
      <c r="Z9" s="26"/>
      <c r="AA9" s="178"/>
    </row>
    <row r="10" spans="1:27" ht="30.75">
      <c r="A10" s="26" t="s">
        <v>21</v>
      </c>
      <c r="B10" s="26" t="s">
        <v>21</v>
      </c>
      <c r="C10" s="63" t="s">
        <v>127</v>
      </c>
      <c r="D10" s="26"/>
      <c r="E10" s="26"/>
      <c r="F10" s="26"/>
      <c r="G10" s="26"/>
      <c r="H10" s="18" t="s">
        <v>87</v>
      </c>
      <c r="I10" s="47" t="s">
        <v>21</v>
      </c>
      <c r="J10" s="26" t="s">
        <v>94</v>
      </c>
      <c r="K10" s="26"/>
      <c r="L10" s="26"/>
      <c r="M10" s="26" t="s">
        <v>529</v>
      </c>
      <c r="N10" s="54">
        <v>36511.68</v>
      </c>
      <c r="O10" s="35"/>
      <c r="P10" s="35"/>
      <c r="Q10" s="35"/>
      <c r="R10" s="61"/>
      <c r="S10" s="61"/>
      <c r="T10" s="61"/>
      <c r="U10" s="61"/>
      <c r="V10" s="26"/>
      <c r="W10" s="127"/>
      <c r="X10" s="26"/>
      <c r="Y10" s="26"/>
      <c r="Z10" s="26"/>
      <c r="AA10" s="178"/>
    </row>
    <row r="11" spans="1:27" ht="15">
      <c r="A11" s="26" t="s">
        <v>21</v>
      </c>
      <c r="B11" s="26" t="s">
        <v>21</v>
      </c>
      <c r="C11" s="63" t="s">
        <v>46</v>
      </c>
      <c r="D11" s="26"/>
      <c r="E11" s="26"/>
      <c r="F11" s="26"/>
      <c r="G11" s="26"/>
      <c r="H11" s="18" t="s">
        <v>87</v>
      </c>
      <c r="I11" s="47"/>
      <c r="J11" s="26" t="s">
        <v>94</v>
      </c>
      <c r="K11" s="26"/>
      <c r="L11" s="26"/>
      <c r="M11" s="26" t="s">
        <v>554</v>
      </c>
      <c r="N11" s="54">
        <v>14076.26</v>
      </c>
      <c r="O11" s="35"/>
      <c r="P11" s="35"/>
      <c r="Q11" s="35"/>
      <c r="R11" s="61"/>
      <c r="S11" s="61"/>
      <c r="T11" s="61"/>
      <c r="U11" s="61"/>
      <c r="V11" s="26"/>
      <c r="W11" s="127"/>
      <c r="X11" s="26"/>
      <c r="Y11" s="26"/>
      <c r="Z11" s="26"/>
      <c r="AA11" s="178"/>
    </row>
    <row r="12" spans="1:27" ht="30.75">
      <c r="A12" s="26" t="s">
        <v>21</v>
      </c>
      <c r="B12" s="26">
        <v>2</v>
      </c>
      <c r="C12" s="30" t="s">
        <v>3</v>
      </c>
      <c r="D12" s="30"/>
      <c r="E12" s="28"/>
      <c r="F12" s="53"/>
      <c r="G12" s="53"/>
      <c r="H12" s="18" t="s">
        <v>87</v>
      </c>
      <c r="I12" s="47" t="s">
        <v>21</v>
      </c>
      <c r="J12" s="29" t="s">
        <v>94</v>
      </c>
      <c r="K12" s="29"/>
      <c r="L12" s="29"/>
      <c r="M12" s="47" t="s">
        <v>521</v>
      </c>
      <c r="N12" s="36">
        <v>42544.64</v>
      </c>
      <c r="O12" s="36"/>
      <c r="P12" s="36"/>
      <c r="Q12" s="36"/>
      <c r="R12" s="47"/>
      <c r="S12" s="47"/>
      <c r="T12" s="47"/>
      <c r="U12" s="49"/>
      <c r="V12" s="20"/>
      <c r="W12" s="137"/>
      <c r="X12" s="31"/>
      <c r="Y12" s="23"/>
      <c r="Z12" s="23"/>
      <c r="AA12" s="179"/>
    </row>
    <row r="13" spans="1:27" ht="38.25" customHeight="1">
      <c r="A13" s="174" t="s">
        <v>527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</row>
    <row r="14" spans="1:27" ht="46.5">
      <c r="A14" s="26">
        <v>1</v>
      </c>
      <c r="B14" s="26">
        <v>77</v>
      </c>
      <c r="C14" s="30" t="s">
        <v>155</v>
      </c>
      <c r="D14" s="30"/>
      <c r="E14" s="28"/>
      <c r="F14" s="53"/>
      <c r="G14" s="53"/>
      <c r="H14" s="18" t="s">
        <v>87</v>
      </c>
      <c r="I14" s="18" t="s">
        <v>498</v>
      </c>
      <c r="J14" s="29" t="s">
        <v>94</v>
      </c>
      <c r="K14" s="29"/>
      <c r="L14" s="29"/>
      <c r="M14" s="47" t="s">
        <v>502</v>
      </c>
      <c r="N14" s="36">
        <v>2027328.41</v>
      </c>
      <c r="O14" s="36"/>
      <c r="P14" s="36"/>
      <c r="Q14" s="36"/>
      <c r="R14" s="47"/>
      <c r="S14" s="47"/>
      <c r="T14" s="47"/>
      <c r="U14" s="49"/>
      <c r="V14" s="20"/>
      <c r="W14" s="137"/>
      <c r="X14" s="31"/>
      <c r="Y14" s="23"/>
      <c r="Z14" s="23"/>
      <c r="AA14" s="30" t="s">
        <v>523</v>
      </c>
    </row>
    <row r="15" spans="1:27" ht="33.75" customHeight="1">
      <c r="A15" s="26">
        <v>2</v>
      </c>
      <c r="B15" s="26">
        <v>8</v>
      </c>
      <c r="C15" s="30" t="s">
        <v>312</v>
      </c>
      <c r="D15" s="30"/>
      <c r="E15" s="28">
        <v>41323</v>
      </c>
      <c r="F15" s="53" t="s">
        <v>21</v>
      </c>
      <c r="G15" s="53"/>
      <c r="H15" s="18" t="s">
        <v>493</v>
      </c>
      <c r="I15" s="18" t="s">
        <v>495</v>
      </c>
      <c r="J15" s="29" t="s">
        <v>97</v>
      </c>
      <c r="K15" s="29" t="s">
        <v>381</v>
      </c>
      <c r="L15" s="29" t="s">
        <v>409</v>
      </c>
      <c r="M15" s="47" t="s">
        <v>509</v>
      </c>
      <c r="N15" s="36">
        <f>13000000</f>
        <v>13000000</v>
      </c>
      <c r="O15" s="36"/>
      <c r="P15" s="36"/>
      <c r="Q15" s="36"/>
      <c r="R15" s="47"/>
      <c r="S15" s="47"/>
      <c r="T15" s="47"/>
      <c r="U15" s="49"/>
      <c r="V15" s="20"/>
      <c r="W15" s="137"/>
      <c r="X15" s="31"/>
      <c r="Y15" s="23"/>
      <c r="Z15" s="23"/>
      <c r="AA15" s="30" t="s">
        <v>449</v>
      </c>
    </row>
    <row r="16" spans="1:27" ht="82.5" customHeight="1">
      <c r="A16" s="26">
        <v>3</v>
      </c>
      <c r="B16" s="26">
        <v>95</v>
      </c>
      <c r="C16" s="30" t="s">
        <v>86</v>
      </c>
      <c r="D16" s="30"/>
      <c r="E16" s="28"/>
      <c r="F16" s="53"/>
      <c r="G16" s="53"/>
      <c r="H16" s="18" t="s">
        <v>416</v>
      </c>
      <c r="I16" s="27" t="s">
        <v>496</v>
      </c>
      <c r="J16" s="29" t="s">
        <v>93</v>
      </c>
      <c r="K16" s="29"/>
      <c r="L16" s="29"/>
      <c r="M16" s="47" t="s">
        <v>510</v>
      </c>
      <c r="N16" s="36">
        <v>6000000</v>
      </c>
      <c r="O16" s="36"/>
      <c r="P16" s="36"/>
      <c r="Q16" s="36"/>
      <c r="R16" s="47"/>
      <c r="S16" s="47"/>
      <c r="T16" s="47"/>
      <c r="U16" s="49"/>
      <c r="V16" s="20"/>
      <c r="W16" s="137"/>
      <c r="X16" s="31"/>
      <c r="Y16" s="23"/>
      <c r="Z16" s="23"/>
      <c r="AA16" s="30" t="s">
        <v>511</v>
      </c>
    </row>
    <row r="17" spans="1:27" ht="82.5" customHeight="1">
      <c r="A17" s="26">
        <v>4</v>
      </c>
      <c r="B17" s="26">
        <v>96</v>
      </c>
      <c r="C17" s="30" t="s">
        <v>512</v>
      </c>
      <c r="D17" s="30"/>
      <c r="E17" s="28"/>
      <c r="F17" s="53"/>
      <c r="G17" s="53"/>
      <c r="H17" s="18" t="s">
        <v>416</v>
      </c>
      <c r="I17" s="18" t="s">
        <v>495</v>
      </c>
      <c r="J17" s="29" t="s">
        <v>93</v>
      </c>
      <c r="K17" s="29"/>
      <c r="L17" s="29"/>
      <c r="M17" s="47" t="s">
        <v>510</v>
      </c>
      <c r="N17" s="36">
        <v>6000000</v>
      </c>
      <c r="O17" s="36"/>
      <c r="P17" s="36"/>
      <c r="Q17" s="36"/>
      <c r="R17" s="47"/>
      <c r="S17" s="47"/>
      <c r="T17" s="47"/>
      <c r="U17" s="49"/>
      <c r="V17" s="20"/>
      <c r="W17" s="137"/>
      <c r="X17" s="31"/>
      <c r="Y17" s="23"/>
      <c r="Z17" s="23"/>
      <c r="AA17" s="30" t="s">
        <v>511</v>
      </c>
    </row>
    <row r="18" spans="1:27" ht="82.5" customHeight="1">
      <c r="A18" s="26">
        <v>5</v>
      </c>
      <c r="B18" s="26">
        <v>62</v>
      </c>
      <c r="C18" s="30" t="s">
        <v>50</v>
      </c>
      <c r="D18" s="30"/>
      <c r="E18" s="28"/>
      <c r="F18" s="53"/>
      <c r="G18" s="53"/>
      <c r="H18" s="18" t="s">
        <v>497</v>
      </c>
      <c r="I18" s="18"/>
      <c r="J18" s="29" t="s">
        <v>94</v>
      </c>
      <c r="K18" s="29"/>
      <c r="L18" s="29"/>
      <c r="M18" s="47" t="s">
        <v>556</v>
      </c>
      <c r="N18" s="36">
        <v>800000</v>
      </c>
      <c r="O18" s="36"/>
      <c r="P18" s="36"/>
      <c r="Q18" s="36"/>
      <c r="R18" s="47"/>
      <c r="S18" s="47"/>
      <c r="T18" s="47"/>
      <c r="U18" s="49"/>
      <c r="V18" s="20"/>
      <c r="W18" s="137"/>
      <c r="X18" s="31"/>
      <c r="Y18" s="23"/>
      <c r="Z18" s="23"/>
      <c r="AA18" s="30" t="s">
        <v>550</v>
      </c>
    </row>
    <row r="19" spans="1:27" ht="46.5">
      <c r="A19" s="26">
        <v>6</v>
      </c>
      <c r="B19" s="26">
        <v>65</v>
      </c>
      <c r="C19" s="30" t="s">
        <v>105</v>
      </c>
      <c r="D19" s="30"/>
      <c r="E19" s="28"/>
      <c r="F19" s="53"/>
      <c r="G19" s="53"/>
      <c r="H19" s="18" t="s">
        <v>91</v>
      </c>
      <c r="I19" s="18" t="s">
        <v>495</v>
      </c>
      <c r="J19" s="29" t="s">
        <v>96</v>
      </c>
      <c r="K19" s="29"/>
      <c r="L19" s="29"/>
      <c r="M19" s="47" t="s">
        <v>293</v>
      </c>
      <c r="N19" s="36">
        <v>6000000</v>
      </c>
      <c r="O19" s="36"/>
      <c r="P19" s="36"/>
      <c r="Q19" s="36"/>
      <c r="R19" s="47"/>
      <c r="S19" s="47"/>
      <c r="T19" s="47"/>
      <c r="U19" s="49"/>
      <c r="V19" s="20"/>
      <c r="W19" s="137"/>
      <c r="X19" s="31"/>
      <c r="Y19" s="23"/>
      <c r="Z19" s="23"/>
      <c r="AA19" s="30" t="s">
        <v>522</v>
      </c>
    </row>
    <row r="20" spans="1:27" ht="46.5">
      <c r="A20" s="26">
        <v>7</v>
      </c>
      <c r="B20" s="26">
        <v>433</v>
      </c>
      <c r="C20" s="30" t="s">
        <v>339</v>
      </c>
      <c r="D20" s="30"/>
      <c r="E20" s="28"/>
      <c r="F20" s="53"/>
      <c r="G20" s="53"/>
      <c r="H20" s="18" t="s">
        <v>87</v>
      </c>
      <c r="I20" s="27" t="s">
        <v>496</v>
      </c>
      <c r="J20" s="29" t="s">
        <v>94</v>
      </c>
      <c r="K20" s="29"/>
      <c r="L20" s="29"/>
      <c r="M20" s="47" t="s">
        <v>494</v>
      </c>
      <c r="N20" s="36">
        <v>846431.7</v>
      </c>
      <c r="O20" s="36"/>
      <c r="P20" s="36"/>
      <c r="Q20" s="36"/>
      <c r="R20" s="47"/>
      <c r="S20" s="47"/>
      <c r="T20" s="47"/>
      <c r="U20" s="49"/>
      <c r="V20" s="20"/>
      <c r="W20" s="161"/>
      <c r="X20" s="31"/>
      <c r="Y20" s="23"/>
      <c r="Z20" s="23"/>
      <c r="AA20" s="27" t="s">
        <v>524</v>
      </c>
    </row>
    <row r="21" spans="1:27" ht="15">
      <c r="A21" s="26">
        <v>8</v>
      </c>
      <c r="B21" s="26">
        <v>1</v>
      </c>
      <c r="C21" s="30" t="s">
        <v>4</v>
      </c>
      <c r="D21" s="30"/>
      <c r="E21" s="28"/>
      <c r="F21" s="53"/>
      <c r="G21" s="53"/>
      <c r="H21" s="18" t="s">
        <v>341</v>
      </c>
      <c r="I21" s="27" t="s">
        <v>496</v>
      </c>
      <c r="J21" s="29" t="s">
        <v>94</v>
      </c>
      <c r="K21" s="29"/>
      <c r="L21" s="29"/>
      <c r="M21" s="47" t="s">
        <v>520</v>
      </c>
      <c r="N21" s="36">
        <v>3000000</v>
      </c>
      <c r="O21" s="36"/>
      <c r="P21" s="36"/>
      <c r="Q21" s="36"/>
      <c r="R21" s="47"/>
      <c r="S21" s="47"/>
      <c r="T21" s="47"/>
      <c r="U21" s="49"/>
      <c r="V21" s="148"/>
      <c r="W21" s="137"/>
      <c r="X21" s="157"/>
      <c r="Y21" s="23"/>
      <c r="Z21" s="23"/>
      <c r="AA21" s="30" t="s">
        <v>519</v>
      </c>
    </row>
    <row r="22" spans="1:27" ht="30.75">
      <c r="A22" s="26">
        <v>9</v>
      </c>
      <c r="B22" s="26">
        <v>581</v>
      </c>
      <c r="C22" s="30" t="s">
        <v>370</v>
      </c>
      <c r="D22" s="30"/>
      <c r="E22" s="28"/>
      <c r="F22" s="53"/>
      <c r="G22" s="53"/>
      <c r="H22" s="18" t="s">
        <v>458</v>
      </c>
      <c r="I22" s="18" t="s">
        <v>495</v>
      </c>
      <c r="J22" s="29" t="s">
        <v>94</v>
      </c>
      <c r="K22" s="29"/>
      <c r="L22" s="29"/>
      <c r="M22" s="47" t="s">
        <v>363</v>
      </c>
      <c r="N22" s="36">
        <v>5400000</v>
      </c>
      <c r="O22" s="36"/>
      <c r="P22" s="36"/>
      <c r="Q22" s="36"/>
      <c r="R22" s="47"/>
      <c r="S22" s="47"/>
      <c r="T22" s="47"/>
      <c r="U22" s="49"/>
      <c r="V22" s="148"/>
      <c r="W22" s="137"/>
      <c r="X22" s="157"/>
      <c r="Y22" s="23"/>
      <c r="Z22" s="23"/>
      <c r="AA22" s="27" t="s">
        <v>505</v>
      </c>
    </row>
    <row r="23" spans="1:27" ht="15">
      <c r="A23" s="26">
        <v>10</v>
      </c>
      <c r="B23" s="26">
        <v>30</v>
      </c>
      <c r="C23" s="30" t="s">
        <v>28</v>
      </c>
      <c r="D23" s="30"/>
      <c r="E23" s="28"/>
      <c r="F23" s="53"/>
      <c r="G23" s="53"/>
      <c r="H23" s="18" t="s">
        <v>87</v>
      </c>
      <c r="I23" s="27" t="s">
        <v>496</v>
      </c>
      <c r="J23" s="29" t="s">
        <v>94</v>
      </c>
      <c r="K23" s="29"/>
      <c r="L23" s="29"/>
      <c r="M23" s="47" t="s">
        <v>294</v>
      </c>
      <c r="N23" s="36">
        <v>1104485.33</v>
      </c>
      <c r="O23" s="36"/>
      <c r="P23" s="36"/>
      <c r="Q23" s="36"/>
      <c r="R23" s="47"/>
      <c r="S23" s="47"/>
      <c r="T23" s="47"/>
      <c r="U23" s="49"/>
      <c r="V23" s="148"/>
      <c r="W23" s="137"/>
      <c r="X23" s="157"/>
      <c r="Y23" s="23"/>
      <c r="Z23" s="23"/>
      <c r="AA23" s="27" t="s">
        <v>505</v>
      </c>
    </row>
    <row r="24" spans="1:27" ht="15">
      <c r="A24" s="26">
        <v>11</v>
      </c>
      <c r="B24" s="26">
        <v>254</v>
      </c>
      <c r="C24" s="30" t="s">
        <v>481</v>
      </c>
      <c r="D24" s="30"/>
      <c r="E24" s="28"/>
      <c r="F24" s="53"/>
      <c r="G24" s="53"/>
      <c r="H24" s="18" t="s">
        <v>461</v>
      </c>
      <c r="I24" s="27" t="s">
        <v>496</v>
      </c>
      <c r="J24" s="29" t="s">
        <v>94</v>
      </c>
      <c r="K24" s="29"/>
      <c r="L24" s="29"/>
      <c r="M24" s="47" t="s">
        <v>363</v>
      </c>
      <c r="N24" s="36">
        <v>2000000</v>
      </c>
      <c r="O24" s="36"/>
      <c r="P24" s="36"/>
      <c r="Q24" s="36"/>
      <c r="R24" s="47"/>
      <c r="S24" s="47"/>
      <c r="T24" s="47"/>
      <c r="U24" s="49"/>
      <c r="V24" s="148"/>
      <c r="W24" s="137"/>
      <c r="X24" s="157"/>
      <c r="Y24" s="23"/>
      <c r="Z24" s="23"/>
      <c r="AA24" s="27" t="s">
        <v>513</v>
      </c>
    </row>
    <row r="25" spans="1:27" ht="30.75">
      <c r="A25" s="26">
        <v>12</v>
      </c>
      <c r="B25" s="26">
        <v>407</v>
      </c>
      <c r="C25" s="30" t="s">
        <v>490</v>
      </c>
      <c r="D25" s="30"/>
      <c r="E25" s="28"/>
      <c r="F25" s="53"/>
      <c r="G25" s="53"/>
      <c r="H25" s="35" t="s">
        <v>549</v>
      </c>
      <c r="I25" s="27" t="s">
        <v>496</v>
      </c>
      <c r="J25" s="29" t="s">
        <v>94</v>
      </c>
      <c r="K25" s="29"/>
      <c r="L25" s="29"/>
      <c r="M25" s="47" t="s">
        <v>514</v>
      </c>
      <c r="N25" s="36">
        <v>2500000</v>
      </c>
      <c r="O25" s="36"/>
      <c r="P25" s="36"/>
      <c r="Q25" s="36"/>
      <c r="R25" s="47"/>
      <c r="S25" s="47"/>
      <c r="T25" s="47"/>
      <c r="U25" s="49"/>
      <c r="V25" s="148"/>
      <c r="W25" s="137"/>
      <c r="X25" s="157"/>
      <c r="Y25" s="23"/>
      <c r="Z25" s="23"/>
      <c r="AA25" s="27" t="s">
        <v>513</v>
      </c>
    </row>
    <row r="26" spans="1:27" ht="15">
      <c r="A26" s="26">
        <v>13</v>
      </c>
      <c r="B26" s="26">
        <v>5</v>
      </c>
      <c r="C26" s="30" t="s">
        <v>5</v>
      </c>
      <c r="D26" s="30"/>
      <c r="E26" s="28"/>
      <c r="F26" s="53"/>
      <c r="G26" s="53"/>
      <c r="H26" s="18" t="s">
        <v>342</v>
      </c>
      <c r="I26" s="27" t="s">
        <v>496</v>
      </c>
      <c r="J26" s="29" t="s">
        <v>94</v>
      </c>
      <c r="K26" s="29"/>
      <c r="L26" s="29"/>
      <c r="M26" s="47" t="s">
        <v>363</v>
      </c>
      <c r="N26" s="36">
        <v>2100000</v>
      </c>
      <c r="O26" s="36"/>
      <c r="P26" s="36"/>
      <c r="Q26" s="36"/>
      <c r="R26" s="47"/>
      <c r="S26" s="47"/>
      <c r="T26" s="47"/>
      <c r="U26" s="49"/>
      <c r="V26" s="148"/>
      <c r="W26" s="137"/>
      <c r="X26" s="157"/>
      <c r="Y26" s="23"/>
      <c r="Z26" s="23"/>
      <c r="AA26" s="27" t="s">
        <v>513</v>
      </c>
    </row>
    <row r="27" spans="1:27" ht="15">
      <c r="A27" s="26">
        <v>14</v>
      </c>
      <c r="B27" s="26">
        <v>63</v>
      </c>
      <c r="C27" s="30" t="s">
        <v>47</v>
      </c>
      <c r="D27" s="30"/>
      <c r="E27" s="28"/>
      <c r="F27" s="53"/>
      <c r="G27" s="53"/>
      <c r="H27" s="18" t="s">
        <v>464</v>
      </c>
      <c r="I27" s="27" t="s">
        <v>496</v>
      </c>
      <c r="J27" s="29" t="s">
        <v>94</v>
      </c>
      <c r="K27" s="29"/>
      <c r="L27" s="29"/>
      <c r="M27" s="47" t="s">
        <v>363</v>
      </c>
      <c r="N27" s="36">
        <v>2500000</v>
      </c>
      <c r="O27" s="36"/>
      <c r="P27" s="36"/>
      <c r="Q27" s="36"/>
      <c r="R27" s="47"/>
      <c r="S27" s="47"/>
      <c r="T27" s="47"/>
      <c r="U27" s="49"/>
      <c r="V27" s="148"/>
      <c r="W27" s="137"/>
      <c r="X27" s="157"/>
      <c r="Y27" s="23"/>
      <c r="Z27" s="23"/>
      <c r="AA27" s="27" t="s">
        <v>513</v>
      </c>
    </row>
    <row r="28" spans="1:27" ht="15">
      <c r="A28" s="26">
        <v>15</v>
      </c>
      <c r="B28" s="26">
        <v>55</v>
      </c>
      <c r="C28" s="30" t="s">
        <v>33</v>
      </c>
      <c r="D28" s="30"/>
      <c r="E28" s="28"/>
      <c r="F28" s="53"/>
      <c r="G28" s="53"/>
      <c r="H28" s="18" t="s">
        <v>342</v>
      </c>
      <c r="I28" s="27" t="s">
        <v>496</v>
      </c>
      <c r="J28" s="29" t="s">
        <v>94</v>
      </c>
      <c r="K28" s="29"/>
      <c r="L28" s="29"/>
      <c r="M28" s="47" t="s">
        <v>363</v>
      </c>
      <c r="N28" s="36">
        <v>2200000</v>
      </c>
      <c r="O28" s="36"/>
      <c r="P28" s="36"/>
      <c r="Q28" s="36"/>
      <c r="R28" s="47"/>
      <c r="S28" s="47"/>
      <c r="T28" s="47"/>
      <c r="U28" s="49"/>
      <c r="V28" s="148"/>
      <c r="W28" s="137"/>
      <c r="X28" s="157"/>
      <c r="Y28" s="23"/>
      <c r="Z28" s="23"/>
      <c r="AA28" s="27" t="s">
        <v>516</v>
      </c>
    </row>
    <row r="29" spans="1:27" ht="46.5">
      <c r="A29" s="26">
        <v>16</v>
      </c>
      <c r="B29" s="26">
        <v>471</v>
      </c>
      <c r="C29" s="30" t="s">
        <v>251</v>
      </c>
      <c r="D29" s="30"/>
      <c r="E29" s="28"/>
      <c r="F29" s="53"/>
      <c r="G29" s="53"/>
      <c r="H29" s="18" t="s">
        <v>558</v>
      </c>
      <c r="I29" s="27" t="s">
        <v>496</v>
      </c>
      <c r="J29" s="29" t="s">
        <v>94</v>
      </c>
      <c r="K29" s="29"/>
      <c r="L29" s="29"/>
      <c r="M29" s="47" t="s">
        <v>515</v>
      </c>
      <c r="N29" s="36">
        <v>2800000</v>
      </c>
      <c r="O29" s="36"/>
      <c r="P29" s="36"/>
      <c r="Q29" s="36"/>
      <c r="R29" s="47"/>
      <c r="S29" s="47"/>
      <c r="T29" s="47"/>
      <c r="U29" s="49"/>
      <c r="V29" s="148"/>
      <c r="W29" s="137"/>
      <c r="X29" s="157"/>
      <c r="Y29" s="23"/>
      <c r="Z29" s="23"/>
      <c r="AA29" s="27" t="s">
        <v>516</v>
      </c>
    </row>
    <row r="30" spans="1:27" ht="30.75">
      <c r="A30" s="26">
        <v>17</v>
      </c>
      <c r="B30" s="26">
        <v>50</v>
      </c>
      <c r="C30" s="30" t="s">
        <v>231</v>
      </c>
      <c r="D30" s="30"/>
      <c r="E30" s="28"/>
      <c r="F30" s="53"/>
      <c r="G30" s="53"/>
      <c r="H30" s="18" t="s">
        <v>290</v>
      </c>
      <c r="I30" s="27" t="s">
        <v>496</v>
      </c>
      <c r="J30" s="29" t="s">
        <v>96</v>
      </c>
      <c r="K30" s="29"/>
      <c r="L30" s="29"/>
      <c r="M30" s="47" t="s">
        <v>518</v>
      </c>
      <c r="N30" s="36">
        <v>1500000</v>
      </c>
      <c r="O30" s="36"/>
      <c r="P30" s="36"/>
      <c r="Q30" s="36"/>
      <c r="R30" s="47"/>
      <c r="S30" s="47"/>
      <c r="T30" s="47"/>
      <c r="U30" s="49"/>
      <c r="V30" s="148"/>
      <c r="W30" s="137"/>
      <c r="X30" s="157"/>
      <c r="Y30" s="23"/>
      <c r="Z30" s="23"/>
      <c r="AA30" s="27" t="s">
        <v>516</v>
      </c>
    </row>
    <row r="31" spans="1:27" ht="30.75">
      <c r="A31" s="26">
        <v>18</v>
      </c>
      <c r="B31" s="26">
        <v>610</v>
      </c>
      <c r="C31" s="30" t="s">
        <v>420</v>
      </c>
      <c r="D31" s="30"/>
      <c r="E31" s="28"/>
      <c r="F31" s="53"/>
      <c r="G31" s="53"/>
      <c r="H31" s="18" t="s">
        <v>470</v>
      </c>
      <c r="I31" s="18" t="s">
        <v>495</v>
      </c>
      <c r="J31" s="29" t="s">
        <v>94</v>
      </c>
      <c r="K31" s="29"/>
      <c r="L31" s="29"/>
      <c r="M31" s="47" t="s">
        <v>530</v>
      </c>
      <c r="N31" s="36">
        <v>2300000</v>
      </c>
      <c r="O31" s="36"/>
      <c r="P31" s="36"/>
      <c r="Q31" s="36"/>
      <c r="R31" s="47"/>
      <c r="S31" s="47"/>
      <c r="T31" s="47"/>
      <c r="U31" s="49"/>
      <c r="V31" s="148"/>
      <c r="W31" s="137"/>
      <c r="X31" s="157"/>
      <c r="Y31" s="23"/>
      <c r="Z31" s="23"/>
      <c r="AA31" s="27" t="s">
        <v>516</v>
      </c>
    </row>
    <row r="32" spans="1:27" ht="15">
      <c r="A32" s="26">
        <v>19</v>
      </c>
      <c r="B32" s="26">
        <v>106</v>
      </c>
      <c r="C32" s="30" t="s">
        <v>121</v>
      </c>
      <c r="D32" s="30"/>
      <c r="E32" s="28"/>
      <c r="F32" s="53"/>
      <c r="G32" s="53"/>
      <c r="H32" s="18" t="s">
        <v>469</v>
      </c>
      <c r="I32" s="27" t="s">
        <v>496</v>
      </c>
      <c r="J32" s="29" t="s">
        <v>94</v>
      </c>
      <c r="K32" s="29"/>
      <c r="L32" s="29"/>
      <c r="M32" s="47" t="s">
        <v>551</v>
      </c>
      <c r="N32" s="36">
        <v>2300000</v>
      </c>
      <c r="O32" s="36"/>
      <c r="P32" s="36"/>
      <c r="Q32" s="36"/>
      <c r="R32" s="47"/>
      <c r="S32" s="47"/>
      <c r="T32" s="47"/>
      <c r="U32" s="49"/>
      <c r="V32" s="148"/>
      <c r="W32" s="137"/>
      <c r="X32" s="157"/>
      <c r="Y32" s="23"/>
      <c r="Z32" s="23"/>
      <c r="AA32" s="27" t="s">
        <v>516</v>
      </c>
    </row>
    <row r="33" spans="1:27" ht="15">
      <c r="A33" s="26">
        <v>20</v>
      </c>
      <c r="B33" s="26">
        <v>338</v>
      </c>
      <c r="C33" s="30" t="s">
        <v>276</v>
      </c>
      <c r="D33" s="30"/>
      <c r="E33" s="28"/>
      <c r="F33" s="53"/>
      <c r="G33" s="53"/>
      <c r="H33" s="18" t="s">
        <v>342</v>
      </c>
      <c r="I33" s="27" t="s">
        <v>496</v>
      </c>
      <c r="J33" s="29" t="s">
        <v>94</v>
      </c>
      <c r="K33" s="29"/>
      <c r="L33" s="29"/>
      <c r="M33" s="47" t="s">
        <v>491</v>
      </c>
      <c r="N33" s="36">
        <v>1100000</v>
      </c>
      <c r="O33" s="36"/>
      <c r="P33" s="36"/>
      <c r="Q33" s="36"/>
      <c r="R33" s="47"/>
      <c r="S33" s="47"/>
      <c r="T33" s="47"/>
      <c r="U33" s="49"/>
      <c r="V33" s="148"/>
      <c r="W33" s="137"/>
      <c r="X33" s="157"/>
      <c r="Y33" s="23"/>
      <c r="Z33" s="23"/>
      <c r="AA33" s="27" t="s">
        <v>516</v>
      </c>
    </row>
    <row r="34" spans="1:27" ht="30.75">
      <c r="A34" s="26">
        <v>21</v>
      </c>
      <c r="B34" s="26">
        <v>348</v>
      </c>
      <c r="C34" s="30" t="s">
        <v>492</v>
      </c>
      <c r="D34" s="30"/>
      <c r="E34" s="28"/>
      <c r="F34" s="53"/>
      <c r="G34" s="53"/>
      <c r="H34" s="18" t="s">
        <v>291</v>
      </c>
      <c r="I34" s="27" t="s">
        <v>496</v>
      </c>
      <c r="J34" s="29" t="s">
        <v>95</v>
      </c>
      <c r="K34" s="29"/>
      <c r="L34" s="29"/>
      <c r="M34" s="47" t="s">
        <v>363</v>
      </c>
      <c r="N34" s="36">
        <v>1400000</v>
      </c>
      <c r="O34" s="36"/>
      <c r="P34" s="36"/>
      <c r="Q34" s="36"/>
      <c r="R34" s="47"/>
      <c r="S34" s="47"/>
      <c r="T34" s="47"/>
      <c r="U34" s="49"/>
      <c r="V34" s="148"/>
      <c r="W34" s="137"/>
      <c r="X34" s="157"/>
      <c r="Y34" s="23"/>
      <c r="Z34" s="23"/>
      <c r="AA34" s="27" t="s">
        <v>516</v>
      </c>
    </row>
    <row r="35" spans="1:27" ht="30.75">
      <c r="A35" s="26">
        <v>22</v>
      </c>
      <c r="B35" s="26">
        <v>36</v>
      </c>
      <c r="C35" s="30" t="s">
        <v>27</v>
      </c>
      <c r="D35" s="30"/>
      <c r="E35" s="28"/>
      <c r="F35" s="53"/>
      <c r="G35" s="53"/>
      <c r="H35" s="6" t="s">
        <v>467</v>
      </c>
      <c r="I35" s="27" t="s">
        <v>496</v>
      </c>
      <c r="J35" s="29" t="s">
        <v>94</v>
      </c>
      <c r="K35" s="29"/>
      <c r="L35" s="29"/>
      <c r="M35" s="47" t="s">
        <v>380</v>
      </c>
      <c r="N35" s="36">
        <v>700000</v>
      </c>
      <c r="O35" s="36"/>
      <c r="P35" s="36"/>
      <c r="Q35" s="36"/>
      <c r="R35" s="47"/>
      <c r="S35" s="47"/>
      <c r="T35" s="47"/>
      <c r="U35" s="49"/>
      <c r="V35" s="148"/>
      <c r="W35" s="137"/>
      <c r="X35" s="157"/>
      <c r="Y35" s="23"/>
      <c r="Z35" s="23"/>
      <c r="AA35" s="27" t="s">
        <v>516</v>
      </c>
    </row>
    <row r="36" spans="1:27" ht="15">
      <c r="A36" s="26">
        <v>23</v>
      </c>
      <c r="B36" s="26">
        <v>315</v>
      </c>
      <c r="C36" s="30" t="s">
        <v>217</v>
      </c>
      <c r="D36" s="30"/>
      <c r="E36" s="28"/>
      <c r="F36" s="53"/>
      <c r="G36" s="53"/>
      <c r="H36" s="18" t="s">
        <v>400</v>
      </c>
      <c r="I36" s="27" t="s">
        <v>496</v>
      </c>
      <c r="J36" s="29" t="s">
        <v>93</v>
      </c>
      <c r="K36" s="29"/>
      <c r="L36" s="29"/>
      <c r="M36" s="47" t="s">
        <v>517</v>
      </c>
      <c r="N36" s="36">
        <v>900000</v>
      </c>
      <c r="O36" s="36"/>
      <c r="P36" s="36"/>
      <c r="Q36" s="36"/>
      <c r="R36" s="47"/>
      <c r="S36" s="47"/>
      <c r="T36" s="47"/>
      <c r="U36" s="49"/>
      <c r="V36" s="148"/>
      <c r="W36" s="137"/>
      <c r="X36" s="157"/>
      <c r="Y36" s="23"/>
      <c r="Z36" s="23"/>
      <c r="AA36" s="27" t="s">
        <v>516</v>
      </c>
    </row>
    <row r="37" spans="1:27" ht="30.75">
      <c r="A37" s="26">
        <v>24</v>
      </c>
      <c r="B37" s="26">
        <v>129</v>
      </c>
      <c r="C37" s="30" t="s">
        <v>125</v>
      </c>
      <c r="D37" s="30"/>
      <c r="E37" s="28"/>
      <c r="F37" s="53"/>
      <c r="G37" s="53"/>
      <c r="H37" s="18" t="s">
        <v>91</v>
      </c>
      <c r="I37" s="18" t="s">
        <v>495</v>
      </c>
      <c r="J37" s="29" t="s">
        <v>96</v>
      </c>
      <c r="K37" s="29"/>
      <c r="L37" s="29"/>
      <c r="M37" s="47" t="s">
        <v>363</v>
      </c>
      <c r="N37" s="36">
        <v>2400000</v>
      </c>
      <c r="O37" s="36"/>
      <c r="P37" s="36"/>
      <c r="Q37" s="36"/>
      <c r="R37" s="47"/>
      <c r="S37" s="47"/>
      <c r="T37" s="47"/>
      <c r="U37" s="49"/>
      <c r="V37" s="148"/>
      <c r="W37" s="137"/>
      <c r="X37" s="157"/>
      <c r="Y37" s="23"/>
      <c r="Z37" s="23"/>
      <c r="AA37" s="27" t="s">
        <v>516</v>
      </c>
    </row>
    <row r="38" spans="1:27" ht="15">
      <c r="A38" s="26">
        <v>25</v>
      </c>
      <c r="B38" s="26">
        <v>300</v>
      </c>
      <c r="C38" s="30" t="s">
        <v>197</v>
      </c>
      <c r="D38" s="30"/>
      <c r="E38" s="28"/>
      <c r="F38" s="53"/>
      <c r="G38" s="53"/>
      <c r="H38" s="18" t="s">
        <v>400</v>
      </c>
      <c r="I38" s="27" t="s">
        <v>496</v>
      </c>
      <c r="J38" s="29" t="s">
        <v>93</v>
      </c>
      <c r="K38" s="29"/>
      <c r="L38" s="29"/>
      <c r="M38" s="47" t="s">
        <v>344</v>
      </c>
      <c r="N38" s="36">
        <v>1200000</v>
      </c>
      <c r="O38" s="36"/>
      <c r="P38" s="36"/>
      <c r="Q38" s="36"/>
      <c r="R38" s="47"/>
      <c r="S38" s="47"/>
      <c r="T38" s="47"/>
      <c r="U38" s="49"/>
      <c r="V38" s="148"/>
      <c r="W38" s="137"/>
      <c r="X38" s="157"/>
      <c r="Y38" s="23"/>
      <c r="Z38" s="23"/>
      <c r="AA38" s="27" t="s">
        <v>516</v>
      </c>
    </row>
    <row r="39" spans="1:28" ht="15">
      <c r="A39" s="26"/>
      <c r="B39" s="26"/>
      <c r="C39" s="20"/>
      <c r="D39" s="23"/>
      <c r="E39" s="22"/>
      <c r="F39" s="22"/>
      <c r="G39" s="22"/>
      <c r="H39" s="31"/>
      <c r="I39" s="31"/>
      <c r="J39" s="22"/>
      <c r="K39" s="29"/>
      <c r="L39" s="29"/>
      <c r="M39" s="26" t="s">
        <v>378</v>
      </c>
      <c r="N39" s="52">
        <f>SUM(N7:N38)</f>
        <v>77989542.68</v>
      </c>
      <c r="O39" s="23"/>
      <c r="P39" s="23"/>
      <c r="Q39" s="25"/>
      <c r="R39" s="49"/>
      <c r="S39" s="49"/>
      <c r="T39" s="49"/>
      <c r="U39" s="49"/>
      <c r="V39" s="148"/>
      <c r="W39" s="137"/>
      <c r="X39" s="157"/>
      <c r="Y39" s="23"/>
      <c r="Z39" s="23"/>
      <c r="AA39" s="30"/>
      <c r="AB39" s="19"/>
    </row>
    <row r="40" spans="23:26" ht="20.25" customHeight="1">
      <c r="W40" s="164"/>
      <c r="Z40" s="19"/>
    </row>
    <row r="41" spans="23:25" ht="14.25">
      <c r="W41" s="164"/>
      <c r="Y41" s="19"/>
    </row>
    <row r="42" spans="1:27" ht="78" customHeight="1">
      <c r="A42" s="180" t="s">
        <v>465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1"/>
      <c r="X42" s="180"/>
      <c r="Y42" s="180"/>
      <c r="Z42" s="180"/>
      <c r="AA42" s="180"/>
    </row>
    <row r="43" spans="1:27" ht="2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  <c r="O43" s="43"/>
      <c r="P43" s="43"/>
      <c r="Q43" s="43"/>
      <c r="R43" s="43"/>
      <c r="S43" s="43"/>
      <c r="T43" s="43"/>
      <c r="U43" s="41"/>
      <c r="V43" s="44"/>
      <c r="W43" s="165"/>
      <c r="X43" s="44"/>
      <c r="Y43" s="41"/>
      <c r="Z43" s="41"/>
      <c r="AA43" s="41"/>
    </row>
    <row r="44" spans="1:27" ht="21">
      <c r="A44" s="45" t="s">
        <v>447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3"/>
      <c r="P44" s="43"/>
      <c r="Q44" s="43"/>
      <c r="R44" s="43"/>
      <c r="S44" s="43"/>
      <c r="T44" s="43"/>
      <c r="U44" s="41"/>
      <c r="V44" s="44"/>
      <c r="W44" s="165"/>
      <c r="X44" s="44"/>
      <c r="Y44" s="41"/>
      <c r="Z44" s="41"/>
      <c r="AA44" s="41"/>
    </row>
    <row r="45" spans="1:27" ht="2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3"/>
      <c r="P45" s="43"/>
      <c r="Q45" s="43"/>
      <c r="R45" s="43"/>
      <c r="S45" s="43"/>
      <c r="T45" s="43"/>
      <c r="U45" s="41"/>
      <c r="V45" s="44"/>
      <c r="W45" s="165"/>
      <c r="X45" s="44"/>
      <c r="Y45" s="41"/>
      <c r="Z45" s="41"/>
      <c r="AA45" s="41"/>
    </row>
    <row r="46" ht="14.25">
      <c r="W46" s="164"/>
    </row>
    <row r="47" ht="14.25">
      <c r="W47" s="164"/>
    </row>
    <row r="48" ht="14.25">
      <c r="W48" s="164"/>
    </row>
    <row r="49" ht="14.25">
      <c r="W49" s="164"/>
    </row>
    <row r="50" ht="14.25">
      <c r="W50" s="164"/>
    </row>
    <row r="51" ht="14.25">
      <c r="W51" s="164"/>
    </row>
    <row r="52" ht="14.25">
      <c r="W52" s="164"/>
    </row>
    <row r="53" ht="14.25">
      <c r="W53" s="164"/>
    </row>
    <row r="54" ht="14.25">
      <c r="W54" s="164"/>
    </row>
    <row r="55" ht="14.25">
      <c r="W55" s="164"/>
    </row>
    <row r="56" ht="14.25">
      <c r="W56" s="164"/>
    </row>
    <row r="57" ht="14.25">
      <c r="W57" s="164"/>
    </row>
    <row r="58" ht="14.25">
      <c r="W58" s="164"/>
    </row>
    <row r="59" ht="14.25">
      <c r="W59" s="164"/>
    </row>
    <row r="60" ht="14.25">
      <c r="W60" s="164"/>
    </row>
    <row r="61" ht="14.25">
      <c r="W61" s="164"/>
    </row>
    <row r="62" ht="14.25">
      <c r="W62" s="164"/>
    </row>
    <row r="63" ht="14.25">
      <c r="W63" s="164"/>
    </row>
    <row r="64" ht="14.25">
      <c r="W64" s="164"/>
    </row>
    <row r="65" ht="14.25">
      <c r="W65" s="164"/>
    </row>
    <row r="66" ht="14.25">
      <c r="W66" s="164"/>
    </row>
    <row r="67" ht="14.25">
      <c r="W67" s="164"/>
    </row>
    <row r="68" ht="14.25">
      <c r="W68" s="164"/>
    </row>
    <row r="69" ht="14.25">
      <c r="W69" s="164"/>
    </row>
    <row r="70" ht="14.25">
      <c r="W70" s="164"/>
    </row>
    <row r="71" ht="14.25">
      <c r="W71" s="164"/>
    </row>
    <row r="72" ht="14.25">
      <c r="W72" s="164"/>
    </row>
    <row r="73" ht="14.25">
      <c r="W73" s="164"/>
    </row>
    <row r="74" ht="14.25">
      <c r="W74" s="164"/>
    </row>
    <row r="75" ht="14.25">
      <c r="W75" s="164"/>
    </row>
    <row r="76" ht="14.25">
      <c r="W76" s="164"/>
    </row>
    <row r="77" ht="14.25">
      <c r="W77" s="164"/>
    </row>
    <row r="78" ht="14.25">
      <c r="W78" s="164"/>
    </row>
    <row r="79" ht="14.25">
      <c r="W79" s="164"/>
    </row>
    <row r="80" ht="14.25">
      <c r="W80" s="164"/>
    </row>
    <row r="81" ht="14.25">
      <c r="W81" s="164"/>
    </row>
    <row r="82" ht="14.25">
      <c r="W82" s="164"/>
    </row>
    <row r="83" ht="14.25">
      <c r="W83" s="164"/>
    </row>
    <row r="84" ht="14.25">
      <c r="W84" s="164"/>
    </row>
    <row r="85" ht="14.25">
      <c r="W85" s="164"/>
    </row>
    <row r="86" ht="14.25">
      <c r="W86" s="164"/>
    </row>
    <row r="87" ht="14.25">
      <c r="W87" s="164"/>
    </row>
    <row r="88" ht="14.25">
      <c r="W88" s="164"/>
    </row>
    <row r="89" ht="14.25">
      <c r="W89" s="164"/>
    </row>
    <row r="90" ht="14.25">
      <c r="W90" s="164"/>
    </row>
    <row r="91" ht="14.25">
      <c r="W91" s="164"/>
    </row>
    <row r="92" ht="14.25">
      <c r="W92" s="164"/>
    </row>
    <row r="93" ht="14.25">
      <c r="W93" s="164"/>
    </row>
    <row r="94" ht="14.25">
      <c r="W94" s="164"/>
    </row>
    <row r="95" ht="14.25">
      <c r="W95" s="164"/>
    </row>
    <row r="96" ht="14.25">
      <c r="W96" s="164"/>
    </row>
    <row r="97" ht="14.25">
      <c r="W97" s="164"/>
    </row>
    <row r="98" ht="14.25">
      <c r="W98" s="164"/>
    </row>
    <row r="99" ht="14.25">
      <c r="W99" s="164"/>
    </row>
    <row r="100" ht="14.25">
      <c r="W100" s="164"/>
    </row>
    <row r="101" ht="14.25">
      <c r="W101" s="164"/>
    </row>
    <row r="102" ht="14.25">
      <c r="W102" s="164"/>
    </row>
    <row r="103" ht="14.25">
      <c r="W103" s="164"/>
    </row>
    <row r="104" ht="14.25">
      <c r="W104" s="164"/>
    </row>
    <row r="105" ht="14.25">
      <c r="W105" s="164"/>
    </row>
    <row r="106" ht="14.25">
      <c r="W106" s="164"/>
    </row>
    <row r="107" ht="14.25">
      <c r="W107" s="164"/>
    </row>
    <row r="108" ht="14.25">
      <c r="W108" s="164"/>
    </row>
    <row r="109" ht="14.25">
      <c r="W109" s="164"/>
    </row>
    <row r="110" ht="14.25">
      <c r="W110" s="164"/>
    </row>
    <row r="111" ht="14.25">
      <c r="W111" s="164"/>
    </row>
    <row r="112" ht="14.25">
      <c r="W112" s="164"/>
    </row>
    <row r="113" ht="14.25">
      <c r="W113" s="164"/>
    </row>
    <row r="114" ht="14.25">
      <c r="W114" s="164"/>
    </row>
    <row r="115" ht="14.25">
      <c r="W115" s="164"/>
    </row>
    <row r="116" ht="14.25">
      <c r="W116" s="164"/>
    </row>
    <row r="117" ht="14.25">
      <c r="W117" s="164"/>
    </row>
    <row r="118" ht="14.25">
      <c r="W118" s="164"/>
    </row>
    <row r="119" ht="14.25">
      <c r="W119" s="164"/>
    </row>
    <row r="120" ht="14.25">
      <c r="W120" s="164"/>
    </row>
    <row r="121" ht="14.25">
      <c r="W121" s="164"/>
    </row>
    <row r="122" ht="14.25">
      <c r="W122" s="164"/>
    </row>
    <row r="123" ht="14.25">
      <c r="W123" s="164"/>
    </row>
    <row r="124" ht="14.25">
      <c r="W124" s="164"/>
    </row>
    <row r="125" ht="14.25">
      <c r="W125" s="164"/>
    </row>
  </sheetData>
  <sheetProtection/>
  <mergeCells count="20">
    <mergeCell ref="M1:AA1"/>
    <mergeCell ref="N2:AA2"/>
    <mergeCell ref="A3:AA3"/>
    <mergeCell ref="A4:A5"/>
    <mergeCell ref="B4:B5"/>
    <mergeCell ref="C4:C5"/>
    <mergeCell ref="D4:D5"/>
    <mergeCell ref="E4:E5"/>
    <mergeCell ref="F4:F5"/>
    <mergeCell ref="G4:G5"/>
    <mergeCell ref="A6:AA6"/>
    <mergeCell ref="AA7:AA12"/>
    <mergeCell ref="A13:AA13"/>
    <mergeCell ref="A42:AA42"/>
    <mergeCell ref="H4:H5"/>
    <mergeCell ref="I4:I5"/>
    <mergeCell ref="J4:J5"/>
    <mergeCell ref="K4:K5"/>
    <mergeCell ref="L4:L5"/>
    <mergeCell ref="M4:AA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view="pageBreakPreview" zoomScale="60" zoomScalePageLayoutView="0" workbookViewId="0" topLeftCell="A2">
      <selection activeCell="W26" sqref="W26"/>
    </sheetView>
  </sheetViews>
  <sheetFormatPr defaultColWidth="9.140625" defaultRowHeight="15"/>
  <cols>
    <col min="1" max="1" width="7.140625" style="39" customWidth="1"/>
    <col min="2" max="2" width="9.7109375" style="0" customWidth="1"/>
    <col min="3" max="3" width="34.7109375" style="0" customWidth="1"/>
    <col min="4" max="4" width="15.421875" style="0" hidden="1" customWidth="1"/>
    <col min="5" max="5" width="19.140625" style="0" hidden="1" customWidth="1"/>
    <col min="6" max="6" width="13.140625" style="0" hidden="1" customWidth="1"/>
    <col min="7" max="7" width="13.00390625" style="0" hidden="1" customWidth="1"/>
    <col min="8" max="8" width="28.421875" style="0" customWidth="1"/>
    <col min="9" max="9" width="7.421875" style="0" customWidth="1"/>
    <col min="10" max="10" width="42.140625" style="0" hidden="1" customWidth="1"/>
    <col min="11" max="11" width="20.57421875" style="0" hidden="1" customWidth="1"/>
    <col min="12" max="12" width="36.421875" style="0" customWidth="1"/>
    <col min="13" max="13" width="20.00390625" style="0" customWidth="1"/>
    <col min="14" max="14" width="14.8515625" style="38" hidden="1" customWidth="1"/>
    <col min="15" max="16" width="15.421875" style="38" hidden="1" customWidth="1"/>
    <col min="17" max="19" width="4.140625" style="38" hidden="1" customWidth="1"/>
    <col min="20" max="20" width="4.140625" style="0" hidden="1" customWidth="1"/>
    <col min="21" max="21" width="15.7109375" style="24" hidden="1" customWidth="1"/>
    <col min="22" max="22" width="11.8515625" style="24" hidden="1" customWidth="1"/>
    <col min="23" max="23" width="59.140625" style="138" customWidth="1"/>
    <col min="24" max="24" width="14.57421875" style="0" hidden="1" customWidth="1"/>
    <col min="25" max="25" width="15.00390625" style="0" hidden="1" customWidth="1"/>
    <col min="26" max="26" width="58.7109375" style="0" customWidth="1"/>
    <col min="27" max="27" width="14.00390625" style="0" customWidth="1"/>
  </cols>
  <sheetData>
    <row r="1" spans="12:26" ht="276.75" customHeight="1" hidden="1">
      <c r="L1" s="185" t="s">
        <v>448</v>
      </c>
      <c r="M1" s="185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15.5" customHeight="1">
      <c r="A2" s="187" t="s">
        <v>546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33.75" customHeight="1">
      <c r="A3" s="182" t="s">
        <v>445</v>
      </c>
      <c r="B3" s="182" t="s">
        <v>446</v>
      </c>
      <c r="C3" s="182" t="s">
        <v>1</v>
      </c>
      <c r="D3" s="182" t="s">
        <v>462</v>
      </c>
      <c r="E3" s="182" t="s">
        <v>292</v>
      </c>
      <c r="F3" s="182" t="s">
        <v>2</v>
      </c>
      <c r="G3" s="182" t="s">
        <v>343</v>
      </c>
      <c r="H3" s="182" t="s">
        <v>361</v>
      </c>
      <c r="I3" s="182" t="s">
        <v>216</v>
      </c>
      <c r="J3" s="182" t="s">
        <v>418</v>
      </c>
      <c r="K3" s="182" t="s">
        <v>408</v>
      </c>
      <c r="L3" s="182" t="s">
        <v>450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14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26" t="s">
        <v>375</v>
      </c>
      <c r="M4" s="35" t="s">
        <v>456</v>
      </c>
      <c r="N4" s="35" t="s">
        <v>457</v>
      </c>
      <c r="O4" s="35" t="s">
        <v>454</v>
      </c>
      <c r="P4" s="35" t="s">
        <v>460</v>
      </c>
      <c r="Q4" s="61" t="s">
        <v>453</v>
      </c>
      <c r="R4" s="61" t="s">
        <v>452</v>
      </c>
      <c r="S4" s="61" t="s">
        <v>451</v>
      </c>
      <c r="T4" s="61" t="s">
        <v>379</v>
      </c>
      <c r="U4" s="26" t="s">
        <v>373</v>
      </c>
      <c r="V4" s="26" t="s">
        <v>214</v>
      </c>
      <c r="W4" s="127"/>
      <c r="X4" s="26" t="s">
        <v>377</v>
      </c>
      <c r="Y4" s="26" t="s">
        <v>374</v>
      </c>
      <c r="Z4" s="26" t="s">
        <v>376</v>
      </c>
    </row>
    <row r="5" spans="1:26" ht="42" customHeight="1">
      <c r="A5" s="174" t="s">
        <v>535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88"/>
      <c r="X5" s="175"/>
      <c r="Y5" s="175"/>
      <c r="Z5" s="176"/>
    </row>
    <row r="6" spans="1:26" ht="98.25" customHeight="1">
      <c r="A6" s="26" t="s">
        <v>21</v>
      </c>
      <c r="B6" s="26">
        <v>8</v>
      </c>
      <c r="C6" s="30" t="s">
        <v>312</v>
      </c>
      <c r="D6" s="26"/>
      <c r="E6" s="26"/>
      <c r="F6" s="26"/>
      <c r="G6" s="26"/>
      <c r="H6" s="18" t="s">
        <v>493</v>
      </c>
      <c r="I6" s="26" t="s">
        <v>97</v>
      </c>
      <c r="J6" s="26"/>
      <c r="K6" s="26"/>
      <c r="L6" s="26" t="s">
        <v>525</v>
      </c>
      <c r="M6" s="36">
        <v>2619412.74</v>
      </c>
      <c r="N6" s="35"/>
      <c r="O6" s="35"/>
      <c r="P6" s="35"/>
      <c r="Q6" s="61"/>
      <c r="R6" s="61"/>
      <c r="S6" s="61"/>
      <c r="T6" s="61"/>
      <c r="U6" s="26"/>
      <c r="V6" s="26"/>
      <c r="W6" s="127"/>
      <c r="X6" s="26"/>
      <c r="Y6" s="26"/>
      <c r="Z6" s="177" t="s">
        <v>528</v>
      </c>
    </row>
    <row r="7" spans="1:26" ht="31.5" customHeight="1">
      <c r="A7" s="26" t="s">
        <v>21</v>
      </c>
      <c r="B7" s="26">
        <v>10</v>
      </c>
      <c r="C7" s="27" t="s">
        <v>421</v>
      </c>
      <c r="D7" s="27"/>
      <c r="E7" s="27"/>
      <c r="F7" s="27"/>
      <c r="G7" s="27"/>
      <c r="H7" s="27" t="s">
        <v>88</v>
      </c>
      <c r="I7" s="26" t="s">
        <v>93</v>
      </c>
      <c r="J7" s="26"/>
      <c r="K7" s="26"/>
      <c r="L7" s="29" t="s">
        <v>494</v>
      </c>
      <c r="M7" s="54">
        <v>581790.86</v>
      </c>
      <c r="N7" s="35"/>
      <c r="O7" s="35"/>
      <c r="P7" s="35"/>
      <c r="Q7" s="61"/>
      <c r="R7" s="61"/>
      <c r="S7" s="61"/>
      <c r="T7" s="61"/>
      <c r="U7" s="26"/>
      <c r="V7" s="26"/>
      <c r="W7" s="127"/>
      <c r="X7" s="26"/>
      <c r="Y7" s="26"/>
      <c r="Z7" s="178"/>
    </row>
    <row r="8" spans="1:26" ht="30.75">
      <c r="A8" s="26" t="s">
        <v>21</v>
      </c>
      <c r="B8" s="26" t="s">
        <v>21</v>
      </c>
      <c r="C8" s="63" t="s">
        <v>136</v>
      </c>
      <c r="D8" s="26"/>
      <c r="E8" s="26"/>
      <c r="F8" s="26"/>
      <c r="G8" s="26"/>
      <c r="H8" s="63" t="s">
        <v>499</v>
      </c>
      <c r="I8" s="26" t="s">
        <v>94</v>
      </c>
      <c r="J8" s="26"/>
      <c r="K8" s="26"/>
      <c r="L8" s="26" t="s">
        <v>363</v>
      </c>
      <c r="M8" s="54">
        <v>2616961.06</v>
      </c>
      <c r="N8" s="35"/>
      <c r="O8" s="35"/>
      <c r="P8" s="35"/>
      <c r="Q8" s="61"/>
      <c r="R8" s="61"/>
      <c r="S8" s="61"/>
      <c r="T8" s="61"/>
      <c r="U8" s="26"/>
      <c r="V8" s="26"/>
      <c r="W8" s="127"/>
      <c r="X8" s="26"/>
      <c r="Y8" s="26"/>
      <c r="Z8" s="178"/>
    </row>
    <row r="9" spans="1:26" ht="30.75">
      <c r="A9" s="26" t="s">
        <v>21</v>
      </c>
      <c r="B9" s="26" t="s">
        <v>21</v>
      </c>
      <c r="C9" s="63" t="s">
        <v>127</v>
      </c>
      <c r="D9" s="26"/>
      <c r="E9" s="26"/>
      <c r="F9" s="26"/>
      <c r="G9" s="26"/>
      <c r="H9" s="18" t="s">
        <v>87</v>
      </c>
      <c r="I9" s="26" t="s">
        <v>94</v>
      </c>
      <c r="J9" s="26"/>
      <c r="K9" s="26"/>
      <c r="L9" s="26" t="s">
        <v>529</v>
      </c>
      <c r="M9" s="54">
        <v>36511.68</v>
      </c>
      <c r="N9" s="35"/>
      <c r="O9" s="35"/>
      <c r="P9" s="35"/>
      <c r="Q9" s="61"/>
      <c r="R9" s="61"/>
      <c r="S9" s="61"/>
      <c r="T9" s="61"/>
      <c r="U9" s="26"/>
      <c r="V9" s="26"/>
      <c r="W9" s="127"/>
      <c r="X9" s="26"/>
      <c r="Y9" s="26"/>
      <c r="Z9" s="178"/>
    </row>
    <row r="10" spans="1:26" ht="15">
      <c r="A10" s="26" t="s">
        <v>21</v>
      </c>
      <c r="B10" s="26" t="s">
        <v>21</v>
      </c>
      <c r="C10" s="63" t="s">
        <v>46</v>
      </c>
      <c r="D10" s="26"/>
      <c r="E10" s="26"/>
      <c r="F10" s="26"/>
      <c r="G10" s="26"/>
      <c r="H10" s="18" t="s">
        <v>87</v>
      </c>
      <c r="I10" s="26" t="s">
        <v>94</v>
      </c>
      <c r="J10" s="26"/>
      <c r="K10" s="26"/>
      <c r="L10" s="26" t="s">
        <v>554</v>
      </c>
      <c r="M10" s="36">
        <v>14076.26</v>
      </c>
      <c r="N10" s="35"/>
      <c r="O10" s="35"/>
      <c r="P10" s="35"/>
      <c r="Q10" s="61"/>
      <c r="R10" s="61"/>
      <c r="S10" s="61"/>
      <c r="T10" s="61"/>
      <c r="U10" s="26"/>
      <c r="V10" s="26"/>
      <c r="W10" s="127"/>
      <c r="X10" s="26"/>
      <c r="Y10" s="26"/>
      <c r="Z10" s="178"/>
    </row>
    <row r="11" spans="1:26" ht="30.75">
      <c r="A11" s="26" t="s">
        <v>21</v>
      </c>
      <c r="B11" s="26">
        <v>2</v>
      </c>
      <c r="C11" s="30" t="s">
        <v>3</v>
      </c>
      <c r="D11" s="30"/>
      <c r="E11" s="28"/>
      <c r="F11" s="53"/>
      <c r="G11" s="53"/>
      <c r="H11" s="18" t="s">
        <v>87</v>
      </c>
      <c r="I11" s="29" t="s">
        <v>94</v>
      </c>
      <c r="J11" s="29"/>
      <c r="K11" s="29"/>
      <c r="L11" s="47" t="s">
        <v>521</v>
      </c>
      <c r="M11" s="36">
        <v>42544.64</v>
      </c>
      <c r="N11" s="36"/>
      <c r="O11" s="36"/>
      <c r="P11" s="36"/>
      <c r="Q11" s="47"/>
      <c r="R11" s="47"/>
      <c r="S11" s="47"/>
      <c r="T11" s="49"/>
      <c r="U11" s="20"/>
      <c r="V11" s="31"/>
      <c r="W11" s="139"/>
      <c r="X11" s="23"/>
      <c r="Y11" s="23"/>
      <c r="Z11" s="179"/>
    </row>
    <row r="12" spans="1:26" ht="38.25" customHeight="1">
      <c r="A12" s="174" t="s">
        <v>536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6"/>
    </row>
    <row r="13" spans="1:26" ht="46.5">
      <c r="A13" s="26">
        <v>1</v>
      </c>
      <c r="B13" s="26">
        <v>77</v>
      </c>
      <c r="C13" s="30" t="s">
        <v>155</v>
      </c>
      <c r="D13" s="30"/>
      <c r="E13" s="28"/>
      <c r="F13" s="53"/>
      <c r="G13" s="53"/>
      <c r="H13" s="18" t="s">
        <v>87</v>
      </c>
      <c r="I13" s="29" t="s">
        <v>94</v>
      </c>
      <c r="J13" s="29"/>
      <c r="K13" s="29"/>
      <c r="L13" s="47" t="s">
        <v>502</v>
      </c>
      <c r="M13" s="36">
        <v>2027328.41</v>
      </c>
      <c r="N13" s="36"/>
      <c r="O13" s="36"/>
      <c r="P13" s="36"/>
      <c r="Q13" s="47"/>
      <c r="R13" s="47"/>
      <c r="S13" s="47"/>
      <c r="T13" s="49"/>
      <c r="U13" s="20"/>
      <c r="V13" s="31"/>
      <c r="W13" s="139"/>
      <c r="X13" s="23"/>
      <c r="Y13" s="23"/>
      <c r="Z13" s="30" t="s">
        <v>523</v>
      </c>
    </row>
    <row r="14" spans="1:26" ht="33.75" customHeight="1">
      <c r="A14" s="26">
        <v>2</v>
      </c>
      <c r="B14" s="26">
        <v>8</v>
      </c>
      <c r="C14" s="30" t="s">
        <v>312</v>
      </c>
      <c r="D14" s="30"/>
      <c r="E14" s="28">
        <v>41323</v>
      </c>
      <c r="F14" s="53" t="s">
        <v>21</v>
      </c>
      <c r="G14" s="53"/>
      <c r="H14" s="18" t="s">
        <v>493</v>
      </c>
      <c r="I14" s="29" t="s">
        <v>97</v>
      </c>
      <c r="J14" s="29" t="s">
        <v>381</v>
      </c>
      <c r="K14" s="29" t="s">
        <v>409</v>
      </c>
      <c r="L14" s="47" t="s">
        <v>509</v>
      </c>
      <c r="M14" s="36">
        <v>13000000</v>
      </c>
      <c r="N14" s="36"/>
      <c r="O14" s="36"/>
      <c r="P14" s="36"/>
      <c r="Q14" s="47"/>
      <c r="R14" s="47"/>
      <c r="S14" s="47"/>
      <c r="T14" s="49"/>
      <c r="U14" s="20"/>
      <c r="V14" s="31"/>
      <c r="W14" s="139"/>
      <c r="X14" s="23"/>
      <c r="Y14" s="23"/>
      <c r="Z14" s="30" t="s">
        <v>449</v>
      </c>
    </row>
    <row r="15" spans="1:26" ht="82.5" customHeight="1">
      <c r="A15" s="26">
        <v>3</v>
      </c>
      <c r="B15" s="26">
        <v>95</v>
      </c>
      <c r="C15" s="30" t="s">
        <v>86</v>
      </c>
      <c r="D15" s="30"/>
      <c r="E15" s="28"/>
      <c r="F15" s="53"/>
      <c r="G15" s="53"/>
      <c r="H15" s="18" t="s">
        <v>416</v>
      </c>
      <c r="I15" s="29" t="s">
        <v>93</v>
      </c>
      <c r="J15" s="29"/>
      <c r="K15" s="29"/>
      <c r="L15" s="47" t="s">
        <v>510</v>
      </c>
      <c r="M15" s="36">
        <v>6000000</v>
      </c>
      <c r="N15" s="36"/>
      <c r="O15" s="36"/>
      <c r="P15" s="36"/>
      <c r="Q15" s="47"/>
      <c r="R15" s="47"/>
      <c r="S15" s="47"/>
      <c r="T15" s="49"/>
      <c r="U15" s="20"/>
      <c r="V15" s="31"/>
      <c r="W15" s="139"/>
      <c r="X15" s="23"/>
      <c r="Y15" s="23"/>
      <c r="Z15" s="30" t="s">
        <v>511</v>
      </c>
    </row>
    <row r="16" spans="1:26" ht="82.5" customHeight="1">
      <c r="A16" s="26">
        <v>4</v>
      </c>
      <c r="B16" s="26">
        <v>96</v>
      </c>
      <c r="C16" s="30" t="s">
        <v>512</v>
      </c>
      <c r="D16" s="30"/>
      <c r="E16" s="28"/>
      <c r="F16" s="53"/>
      <c r="G16" s="53"/>
      <c r="H16" s="18" t="s">
        <v>416</v>
      </c>
      <c r="I16" s="29" t="s">
        <v>93</v>
      </c>
      <c r="J16" s="29"/>
      <c r="K16" s="29"/>
      <c r="L16" s="47" t="s">
        <v>510</v>
      </c>
      <c r="M16" s="36">
        <v>6000000</v>
      </c>
      <c r="N16" s="36"/>
      <c r="O16" s="36"/>
      <c r="P16" s="36"/>
      <c r="Q16" s="47"/>
      <c r="R16" s="47"/>
      <c r="S16" s="47"/>
      <c r="T16" s="49"/>
      <c r="U16" s="20"/>
      <c r="V16" s="31"/>
      <c r="W16" s="139"/>
      <c r="X16" s="23"/>
      <c r="Y16" s="23"/>
      <c r="Z16" s="30" t="s">
        <v>511</v>
      </c>
    </row>
    <row r="17" spans="1:26" ht="82.5" customHeight="1">
      <c r="A17" s="26">
        <v>5</v>
      </c>
      <c r="B17" s="26">
        <v>62</v>
      </c>
      <c r="C17" s="30" t="s">
        <v>50</v>
      </c>
      <c r="D17" s="30"/>
      <c r="E17" s="28"/>
      <c r="F17" s="53"/>
      <c r="G17" s="53"/>
      <c r="H17" s="18" t="s">
        <v>497</v>
      </c>
      <c r="I17" s="29" t="s">
        <v>94</v>
      </c>
      <c r="J17" s="29"/>
      <c r="K17" s="29"/>
      <c r="L17" s="47" t="s">
        <v>556</v>
      </c>
      <c r="M17" s="36">
        <v>800000</v>
      </c>
      <c r="N17" s="36"/>
      <c r="O17" s="36"/>
      <c r="P17" s="36"/>
      <c r="Q17" s="47"/>
      <c r="R17" s="47"/>
      <c r="S17" s="47"/>
      <c r="T17" s="49"/>
      <c r="U17" s="20"/>
      <c r="V17" s="31"/>
      <c r="W17" s="139"/>
      <c r="X17" s="23"/>
      <c r="Y17" s="23"/>
      <c r="Z17" s="30" t="s">
        <v>550</v>
      </c>
    </row>
    <row r="18" spans="1:26" ht="46.5">
      <c r="A18" s="26">
        <v>6</v>
      </c>
      <c r="B18" s="26">
        <v>65</v>
      </c>
      <c r="C18" s="30" t="s">
        <v>105</v>
      </c>
      <c r="D18" s="30"/>
      <c r="E18" s="28"/>
      <c r="F18" s="53"/>
      <c r="G18" s="53"/>
      <c r="H18" s="18" t="s">
        <v>91</v>
      </c>
      <c r="I18" s="29" t="s">
        <v>96</v>
      </c>
      <c r="J18" s="29"/>
      <c r="K18" s="29"/>
      <c r="L18" s="47" t="s">
        <v>293</v>
      </c>
      <c r="M18" s="36">
        <v>6000000</v>
      </c>
      <c r="N18" s="36"/>
      <c r="O18" s="36"/>
      <c r="P18" s="36"/>
      <c r="Q18" s="47"/>
      <c r="R18" s="47"/>
      <c r="S18" s="47"/>
      <c r="T18" s="49"/>
      <c r="U18" s="20"/>
      <c r="V18" s="31"/>
      <c r="W18" s="139"/>
      <c r="X18" s="23"/>
      <c r="Y18" s="23"/>
      <c r="Z18" s="30" t="s">
        <v>522</v>
      </c>
    </row>
    <row r="19" spans="1:26" ht="46.5">
      <c r="A19" s="26">
        <v>7</v>
      </c>
      <c r="B19" s="26">
        <v>433</v>
      </c>
      <c r="C19" s="30" t="s">
        <v>339</v>
      </c>
      <c r="D19" s="30"/>
      <c r="E19" s="28"/>
      <c r="F19" s="53"/>
      <c r="G19" s="53"/>
      <c r="H19" s="18" t="s">
        <v>87</v>
      </c>
      <c r="I19" s="29" t="s">
        <v>94</v>
      </c>
      <c r="J19" s="29"/>
      <c r="K19" s="29"/>
      <c r="L19" s="47" t="s">
        <v>494</v>
      </c>
      <c r="M19" s="36">
        <v>846431.7</v>
      </c>
      <c r="N19" s="36"/>
      <c r="O19" s="36"/>
      <c r="P19" s="36"/>
      <c r="Q19" s="47"/>
      <c r="R19" s="47"/>
      <c r="S19" s="47"/>
      <c r="T19" s="49"/>
      <c r="U19" s="20"/>
      <c r="V19" s="31"/>
      <c r="W19" s="139"/>
      <c r="X19" s="23"/>
      <c r="Y19" s="23"/>
      <c r="Z19" s="27" t="s">
        <v>524</v>
      </c>
    </row>
    <row r="20" spans="1:26" ht="15">
      <c r="A20" s="26">
        <v>8</v>
      </c>
      <c r="B20" s="26">
        <v>1</v>
      </c>
      <c r="C20" s="30" t="s">
        <v>4</v>
      </c>
      <c r="D20" s="30"/>
      <c r="E20" s="28"/>
      <c r="F20" s="53"/>
      <c r="G20" s="53"/>
      <c r="H20" s="18" t="s">
        <v>341</v>
      </c>
      <c r="I20" s="29" t="s">
        <v>94</v>
      </c>
      <c r="J20" s="29"/>
      <c r="K20" s="29"/>
      <c r="L20" s="47" t="s">
        <v>520</v>
      </c>
      <c r="M20" s="36">
        <v>3000000</v>
      </c>
      <c r="N20" s="36"/>
      <c r="O20" s="36"/>
      <c r="P20" s="36"/>
      <c r="Q20" s="47"/>
      <c r="R20" s="47"/>
      <c r="S20" s="47"/>
      <c r="T20" s="49"/>
      <c r="U20" s="20"/>
      <c r="V20" s="31"/>
      <c r="W20" s="162"/>
      <c r="X20" s="23"/>
      <c r="Y20" s="23"/>
      <c r="Z20" s="30" t="s">
        <v>539</v>
      </c>
    </row>
    <row r="21" spans="1:26" ht="15">
      <c r="A21" s="26">
        <v>9</v>
      </c>
      <c r="B21" s="26">
        <v>581</v>
      </c>
      <c r="C21" s="30" t="s">
        <v>370</v>
      </c>
      <c r="D21" s="30"/>
      <c r="E21" s="28"/>
      <c r="F21" s="53"/>
      <c r="G21" s="53"/>
      <c r="H21" s="18" t="s">
        <v>458</v>
      </c>
      <c r="I21" s="29" t="s">
        <v>94</v>
      </c>
      <c r="J21" s="29"/>
      <c r="K21" s="29"/>
      <c r="L21" s="47" t="s">
        <v>363</v>
      </c>
      <c r="M21" s="36">
        <v>5400000</v>
      </c>
      <c r="N21" s="36"/>
      <c r="O21" s="36"/>
      <c r="P21" s="36"/>
      <c r="Q21" s="47"/>
      <c r="R21" s="47"/>
      <c r="S21" s="47"/>
      <c r="T21" s="49"/>
      <c r="U21" s="20"/>
      <c r="V21" s="149"/>
      <c r="W21" s="139"/>
      <c r="X21" s="158"/>
      <c r="Y21" s="23"/>
      <c r="Z21" s="27" t="s">
        <v>505</v>
      </c>
    </row>
    <row r="22" spans="1:26" ht="15">
      <c r="A22" s="26">
        <v>10</v>
      </c>
      <c r="B22" s="26">
        <v>30</v>
      </c>
      <c r="C22" s="30" t="s">
        <v>28</v>
      </c>
      <c r="D22" s="30"/>
      <c r="E22" s="28"/>
      <c r="F22" s="53"/>
      <c r="G22" s="53"/>
      <c r="H22" s="18" t="s">
        <v>87</v>
      </c>
      <c r="I22" s="29" t="s">
        <v>94</v>
      </c>
      <c r="J22" s="29"/>
      <c r="K22" s="29"/>
      <c r="L22" s="47" t="s">
        <v>294</v>
      </c>
      <c r="M22" s="36">
        <v>1104485.33</v>
      </c>
      <c r="N22" s="36"/>
      <c r="O22" s="36"/>
      <c r="P22" s="36"/>
      <c r="Q22" s="47"/>
      <c r="R22" s="47"/>
      <c r="S22" s="47"/>
      <c r="T22" s="49"/>
      <c r="U22" s="20"/>
      <c r="V22" s="149"/>
      <c r="W22" s="139"/>
      <c r="X22" s="158"/>
      <c r="Y22" s="23"/>
      <c r="Z22" s="27" t="s">
        <v>505</v>
      </c>
    </row>
    <row r="23" spans="1:26" ht="15">
      <c r="A23" s="26">
        <v>11</v>
      </c>
      <c r="B23" s="26">
        <v>254</v>
      </c>
      <c r="C23" s="30" t="s">
        <v>481</v>
      </c>
      <c r="D23" s="30"/>
      <c r="E23" s="28"/>
      <c r="F23" s="53"/>
      <c r="G23" s="53"/>
      <c r="H23" s="18" t="s">
        <v>461</v>
      </c>
      <c r="I23" s="29" t="s">
        <v>94</v>
      </c>
      <c r="J23" s="29"/>
      <c r="K23" s="29"/>
      <c r="L23" s="47" t="s">
        <v>363</v>
      </c>
      <c r="M23" s="36">
        <v>2000000</v>
      </c>
      <c r="N23" s="36"/>
      <c r="O23" s="36"/>
      <c r="P23" s="36"/>
      <c r="Q23" s="47"/>
      <c r="R23" s="47"/>
      <c r="S23" s="47"/>
      <c r="T23" s="49"/>
      <c r="U23" s="20"/>
      <c r="V23" s="149"/>
      <c r="W23" s="139"/>
      <c r="X23" s="158"/>
      <c r="Y23" s="23"/>
      <c r="Z23" s="27" t="s">
        <v>513</v>
      </c>
    </row>
    <row r="24" spans="1:26" ht="30.75">
      <c r="A24" s="26">
        <v>12</v>
      </c>
      <c r="B24" s="26">
        <v>407</v>
      </c>
      <c r="C24" s="30" t="s">
        <v>490</v>
      </c>
      <c r="D24" s="30"/>
      <c r="E24" s="28"/>
      <c r="F24" s="53"/>
      <c r="G24" s="53"/>
      <c r="H24" s="18" t="s">
        <v>87</v>
      </c>
      <c r="I24" s="29" t="s">
        <v>94</v>
      </c>
      <c r="J24" s="29"/>
      <c r="K24" s="29"/>
      <c r="L24" s="47" t="s">
        <v>514</v>
      </c>
      <c r="M24" s="36">
        <v>2500000</v>
      </c>
      <c r="N24" s="36"/>
      <c r="O24" s="36"/>
      <c r="P24" s="36"/>
      <c r="Q24" s="47"/>
      <c r="R24" s="47"/>
      <c r="S24" s="47"/>
      <c r="T24" s="49"/>
      <c r="U24" s="20"/>
      <c r="V24" s="149"/>
      <c r="W24" s="139"/>
      <c r="X24" s="158"/>
      <c r="Y24" s="23"/>
      <c r="Z24" s="27" t="s">
        <v>513</v>
      </c>
    </row>
    <row r="25" spans="1:26" ht="15">
      <c r="A25" s="26">
        <v>13</v>
      </c>
      <c r="B25" s="26">
        <v>5</v>
      </c>
      <c r="C25" s="30" t="s">
        <v>5</v>
      </c>
      <c r="D25" s="30"/>
      <c r="E25" s="28"/>
      <c r="F25" s="53"/>
      <c r="G25" s="53"/>
      <c r="H25" s="18" t="s">
        <v>342</v>
      </c>
      <c r="I25" s="29" t="s">
        <v>94</v>
      </c>
      <c r="J25" s="29"/>
      <c r="K25" s="29"/>
      <c r="L25" s="47" t="s">
        <v>363</v>
      </c>
      <c r="M25" s="36">
        <v>2100000</v>
      </c>
      <c r="N25" s="36"/>
      <c r="O25" s="36"/>
      <c r="P25" s="36"/>
      <c r="Q25" s="47"/>
      <c r="R25" s="47"/>
      <c r="S25" s="47"/>
      <c r="T25" s="49"/>
      <c r="U25" s="20"/>
      <c r="V25" s="149"/>
      <c r="W25" s="139"/>
      <c r="X25" s="158"/>
      <c r="Y25" s="23"/>
      <c r="Z25" s="27" t="s">
        <v>513</v>
      </c>
    </row>
    <row r="26" spans="1:26" ht="15">
      <c r="A26" s="26">
        <v>14</v>
      </c>
      <c r="B26" s="26">
        <v>63</v>
      </c>
      <c r="C26" s="30" t="s">
        <v>47</v>
      </c>
      <c r="D26" s="30"/>
      <c r="E26" s="28"/>
      <c r="F26" s="53"/>
      <c r="G26" s="53"/>
      <c r="H26" s="18" t="s">
        <v>464</v>
      </c>
      <c r="I26" s="29" t="s">
        <v>94</v>
      </c>
      <c r="J26" s="29"/>
      <c r="K26" s="29"/>
      <c r="L26" s="47" t="s">
        <v>363</v>
      </c>
      <c r="M26" s="36">
        <v>2500000</v>
      </c>
      <c r="N26" s="36"/>
      <c r="O26" s="36"/>
      <c r="P26" s="36"/>
      <c r="Q26" s="47"/>
      <c r="R26" s="47"/>
      <c r="S26" s="47"/>
      <c r="T26" s="49"/>
      <c r="U26" s="20"/>
      <c r="V26" s="149"/>
      <c r="W26" s="139"/>
      <c r="X26" s="158"/>
      <c r="Y26" s="23"/>
      <c r="Z26" s="27" t="s">
        <v>513</v>
      </c>
    </row>
    <row r="27" spans="1:26" ht="15.75" thickBot="1">
      <c r="A27" s="66"/>
      <c r="B27" s="66"/>
      <c r="C27" s="67"/>
      <c r="D27" s="67"/>
      <c r="E27" s="68"/>
      <c r="F27" s="69"/>
      <c r="G27" s="69"/>
      <c r="H27" s="70"/>
      <c r="I27" s="72"/>
      <c r="J27" s="72"/>
      <c r="K27" s="72"/>
      <c r="L27" s="78" t="s">
        <v>537</v>
      </c>
      <c r="M27" s="78">
        <f>SUM(M13:M26)+M6+M7+M8+M9+M11</f>
        <v>59175466.42</v>
      </c>
      <c r="N27" s="74"/>
      <c r="O27" s="74"/>
      <c r="P27" s="74"/>
      <c r="Q27" s="73"/>
      <c r="R27" s="73"/>
      <c r="S27" s="73"/>
      <c r="T27" s="75"/>
      <c r="U27" s="76"/>
      <c r="V27" s="150"/>
      <c r="W27" s="139"/>
      <c r="X27" s="159"/>
      <c r="Y27" s="77"/>
      <c r="Z27" s="71"/>
    </row>
    <row r="28" spans="1:26" ht="15">
      <c r="A28" s="98">
        <v>15</v>
      </c>
      <c r="B28" s="98">
        <v>55</v>
      </c>
      <c r="C28" s="57" t="s">
        <v>33</v>
      </c>
      <c r="D28" s="57"/>
      <c r="E28" s="99"/>
      <c r="F28" s="58"/>
      <c r="G28" s="58"/>
      <c r="H28" s="101" t="s">
        <v>342</v>
      </c>
      <c r="I28" s="62" t="s">
        <v>94</v>
      </c>
      <c r="J28" s="62"/>
      <c r="K28" s="62"/>
      <c r="L28" s="102" t="s">
        <v>363</v>
      </c>
      <c r="M28" s="100">
        <v>2200000</v>
      </c>
      <c r="N28" s="100"/>
      <c r="O28" s="100"/>
      <c r="P28" s="100"/>
      <c r="Q28" s="102"/>
      <c r="R28" s="102"/>
      <c r="S28" s="102"/>
      <c r="T28" s="103"/>
      <c r="U28" s="104"/>
      <c r="V28" s="151"/>
      <c r="W28" s="139"/>
      <c r="X28" s="160"/>
      <c r="Y28" s="50"/>
      <c r="Z28" s="27" t="s">
        <v>516</v>
      </c>
    </row>
    <row r="29" spans="1:26" ht="46.5">
      <c r="A29" s="26">
        <v>16</v>
      </c>
      <c r="B29" s="26">
        <v>471</v>
      </c>
      <c r="C29" s="30" t="s">
        <v>251</v>
      </c>
      <c r="D29" s="30"/>
      <c r="E29" s="28"/>
      <c r="F29" s="53"/>
      <c r="G29" s="53"/>
      <c r="H29" s="18" t="s">
        <v>461</v>
      </c>
      <c r="I29" s="29" t="s">
        <v>94</v>
      </c>
      <c r="J29" s="29"/>
      <c r="K29" s="29"/>
      <c r="L29" s="47" t="s">
        <v>515</v>
      </c>
      <c r="M29" s="36">
        <v>2800000</v>
      </c>
      <c r="N29" s="36"/>
      <c r="O29" s="36"/>
      <c r="P29" s="36"/>
      <c r="Q29" s="47"/>
      <c r="R29" s="47"/>
      <c r="S29" s="47"/>
      <c r="T29" s="49"/>
      <c r="U29" s="20"/>
      <c r="V29" s="149"/>
      <c r="W29" s="139"/>
      <c r="X29" s="158"/>
      <c r="Y29" s="23"/>
      <c r="Z29" s="27" t="s">
        <v>516</v>
      </c>
    </row>
    <row r="30" spans="1:26" ht="30.75">
      <c r="A30" s="26">
        <v>17</v>
      </c>
      <c r="B30" s="26">
        <v>50</v>
      </c>
      <c r="C30" s="30" t="s">
        <v>231</v>
      </c>
      <c r="D30" s="30"/>
      <c r="E30" s="28"/>
      <c r="F30" s="53"/>
      <c r="G30" s="53"/>
      <c r="H30" s="18" t="s">
        <v>290</v>
      </c>
      <c r="I30" s="29" t="s">
        <v>96</v>
      </c>
      <c r="J30" s="29"/>
      <c r="K30" s="29"/>
      <c r="L30" s="47" t="s">
        <v>518</v>
      </c>
      <c r="M30" s="36">
        <v>1500000</v>
      </c>
      <c r="N30" s="36"/>
      <c r="O30" s="36"/>
      <c r="P30" s="36"/>
      <c r="Q30" s="47"/>
      <c r="R30" s="47"/>
      <c r="S30" s="47"/>
      <c r="T30" s="49"/>
      <c r="U30" s="20"/>
      <c r="V30" s="149"/>
      <c r="W30" s="139"/>
      <c r="X30" s="158"/>
      <c r="Y30" s="23"/>
      <c r="Z30" s="27" t="s">
        <v>516</v>
      </c>
    </row>
    <row r="31" spans="1:26" ht="15">
      <c r="A31" s="26">
        <v>18</v>
      </c>
      <c r="B31" s="26">
        <v>610</v>
      </c>
      <c r="C31" s="30" t="s">
        <v>420</v>
      </c>
      <c r="D31" s="30"/>
      <c r="E31" s="28"/>
      <c r="F31" s="53"/>
      <c r="G31" s="53"/>
      <c r="H31" s="18" t="s">
        <v>470</v>
      </c>
      <c r="I31" s="29" t="s">
        <v>94</v>
      </c>
      <c r="J31" s="29"/>
      <c r="K31" s="29"/>
      <c r="L31" s="47" t="s">
        <v>530</v>
      </c>
      <c r="M31" s="36">
        <v>2300000</v>
      </c>
      <c r="N31" s="36"/>
      <c r="O31" s="36"/>
      <c r="P31" s="36"/>
      <c r="Q31" s="47"/>
      <c r="R31" s="47"/>
      <c r="S31" s="47"/>
      <c r="T31" s="49"/>
      <c r="U31" s="20"/>
      <c r="V31" s="149"/>
      <c r="W31" s="139"/>
      <c r="X31" s="158"/>
      <c r="Y31" s="23"/>
      <c r="Z31" s="27" t="s">
        <v>516</v>
      </c>
    </row>
    <row r="32" spans="1:26" ht="15">
      <c r="A32" s="26">
        <v>19</v>
      </c>
      <c r="B32" s="26">
        <v>106</v>
      </c>
      <c r="C32" s="30" t="s">
        <v>121</v>
      </c>
      <c r="D32" s="30"/>
      <c r="E32" s="28"/>
      <c r="F32" s="53"/>
      <c r="G32" s="53"/>
      <c r="H32" s="18" t="s">
        <v>469</v>
      </c>
      <c r="I32" s="29" t="s">
        <v>94</v>
      </c>
      <c r="J32" s="29"/>
      <c r="K32" s="29"/>
      <c r="L32" s="47" t="s">
        <v>551</v>
      </c>
      <c r="M32" s="36">
        <v>2300000</v>
      </c>
      <c r="N32" s="36"/>
      <c r="O32" s="36"/>
      <c r="P32" s="36"/>
      <c r="Q32" s="47"/>
      <c r="R32" s="47"/>
      <c r="S32" s="47"/>
      <c r="T32" s="49"/>
      <c r="U32" s="20"/>
      <c r="V32" s="149"/>
      <c r="W32" s="139"/>
      <c r="X32" s="158"/>
      <c r="Y32" s="23"/>
      <c r="Z32" s="27" t="s">
        <v>516</v>
      </c>
    </row>
    <row r="33" spans="1:26" ht="15">
      <c r="A33" s="26">
        <v>20</v>
      </c>
      <c r="B33" s="26">
        <v>338</v>
      </c>
      <c r="C33" s="30" t="s">
        <v>276</v>
      </c>
      <c r="D33" s="30"/>
      <c r="E33" s="28"/>
      <c r="F33" s="53"/>
      <c r="G33" s="53"/>
      <c r="H33" s="18" t="s">
        <v>342</v>
      </c>
      <c r="I33" s="29" t="s">
        <v>94</v>
      </c>
      <c r="J33" s="29"/>
      <c r="K33" s="29"/>
      <c r="L33" s="47" t="s">
        <v>491</v>
      </c>
      <c r="M33" s="36">
        <v>1100000</v>
      </c>
      <c r="N33" s="36"/>
      <c r="O33" s="36"/>
      <c r="P33" s="36"/>
      <c r="Q33" s="47"/>
      <c r="R33" s="47"/>
      <c r="S33" s="47"/>
      <c r="T33" s="49"/>
      <c r="U33" s="20"/>
      <c r="V33" s="149"/>
      <c r="W33" s="139"/>
      <c r="X33" s="158"/>
      <c r="Y33" s="23"/>
      <c r="Z33" s="27" t="s">
        <v>516</v>
      </c>
    </row>
    <row r="34" spans="1:26" ht="30.75">
      <c r="A34" s="26">
        <v>21</v>
      </c>
      <c r="B34" s="26">
        <v>348</v>
      </c>
      <c r="C34" s="30" t="s">
        <v>492</v>
      </c>
      <c r="D34" s="30"/>
      <c r="E34" s="28"/>
      <c r="F34" s="53"/>
      <c r="G34" s="53"/>
      <c r="H34" s="18" t="s">
        <v>291</v>
      </c>
      <c r="I34" s="29" t="s">
        <v>95</v>
      </c>
      <c r="J34" s="29"/>
      <c r="K34" s="29"/>
      <c r="L34" s="47" t="s">
        <v>363</v>
      </c>
      <c r="M34" s="36">
        <v>1400000</v>
      </c>
      <c r="N34" s="36"/>
      <c r="O34" s="36"/>
      <c r="P34" s="36"/>
      <c r="Q34" s="47"/>
      <c r="R34" s="47"/>
      <c r="S34" s="47"/>
      <c r="T34" s="49"/>
      <c r="U34" s="20"/>
      <c r="V34" s="149"/>
      <c r="W34" s="139"/>
      <c r="X34" s="158"/>
      <c r="Y34" s="23"/>
      <c r="Z34" s="27" t="s">
        <v>516</v>
      </c>
    </row>
    <row r="35" spans="1:26" ht="30.75">
      <c r="A35" s="26">
        <v>22</v>
      </c>
      <c r="B35" s="26">
        <v>36</v>
      </c>
      <c r="C35" s="30" t="s">
        <v>27</v>
      </c>
      <c r="D35" s="30"/>
      <c r="E35" s="28"/>
      <c r="F35" s="53"/>
      <c r="G35" s="53"/>
      <c r="H35" s="6" t="s">
        <v>467</v>
      </c>
      <c r="I35" s="29" t="s">
        <v>94</v>
      </c>
      <c r="J35" s="29"/>
      <c r="K35" s="29"/>
      <c r="L35" s="47" t="s">
        <v>380</v>
      </c>
      <c r="M35" s="36">
        <v>700000</v>
      </c>
      <c r="N35" s="36"/>
      <c r="O35" s="36"/>
      <c r="P35" s="36"/>
      <c r="Q35" s="47"/>
      <c r="R35" s="47"/>
      <c r="S35" s="47"/>
      <c r="T35" s="49"/>
      <c r="U35" s="20"/>
      <c r="V35" s="149"/>
      <c r="W35" s="139"/>
      <c r="X35" s="158"/>
      <c r="Y35" s="23"/>
      <c r="Z35" s="27" t="s">
        <v>516</v>
      </c>
    </row>
    <row r="36" spans="1:26" ht="15">
      <c r="A36" s="26">
        <v>23</v>
      </c>
      <c r="B36" s="26">
        <v>315</v>
      </c>
      <c r="C36" s="30" t="s">
        <v>217</v>
      </c>
      <c r="D36" s="30"/>
      <c r="E36" s="28"/>
      <c r="F36" s="53"/>
      <c r="G36" s="53"/>
      <c r="H36" s="18" t="s">
        <v>400</v>
      </c>
      <c r="I36" s="29" t="s">
        <v>93</v>
      </c>
      <c r="J36" s="29"/>
      <c r="K36" s="29"/>
      <c r="L36" s="47" t="s">
        <v>517</v>
      </c>
      <c r="M36" s="36">
        <v>900000</v>
      </c>
      <c r="N36" s="36"/>
      <c r="O36" s="36"/>
      <c r="P36" s="36"/>
      <c r="Q36" s="47"/>
      <c r="R36" s="47"/>
      <c r="S36" s="47"/>
      <c r="T36" s="49"/>
      <c r="U36" s="20"/>
      <c r="V36" s="149"/>
      <c r="W36" s="139"/>
      <c r="X36" s="158"/>
      <c r="Y36" s="23"/>
      <c r="Z36" s="27" t="s">
        <v>516</v>
      </c>
    </row>
    <row r="37" spans="1:26" ht="15">
      <c r="A37" s="26">
        <v>24</v>
      </c>
      <c r="B37" s="26">
        <v>129</v>
      </c>
      <c r="C37" s="30" t="s">
        <v>125</v>
      </c>
      <c r="D37" s="30"/>
      <c r="E37" s="28"/>
      <c r="F37" s="53"/>
      <c r="G37" s="53"/>
      <c r="H37" s="18" t="s">
        <v>91</v>
      </c>
      <c r="I37" s="29" t="s">
        <v>96</v>
      </c>
      <c r="J37" s="29"/>
      <c r="K37" s="29"/>
      <c r="L37" s="47" t="s">
        <v>363</v>
      </c>
      <c r="M37" s="36">
        <v>2400000</v>
      </c>
      <c r="N37" s="36"/>
      <c r="O37" s="36"/>
      <c r="P37" s="36"/>
      <c r="Q37" s="47"/>
      <c r="R37" s="47"/>
      <c r="S37" s="47"/>
      <c r="T37" s="49"/>
      <c r="U37" s="20"/>
      <c r="V37" s="149"/>
      <c r="W37" s="139"/>
      <c r="X37" s="158"/>
      <c r="Y37" s="23"/>
      <c r="Z37" s="27" t="s">
        <v>516</v>
      </c>
    </row>
    <row r="38" spans="1:26" ht="15">
      <c r="A38" s="26">
        <v>25</v>
      </c>
      <c r="B38" s="26">
        <v>300</v>
      </c>
      <c r="C38" s="30" t="s">
        <v>197</v>
      </c>
      <c r="D38" s="30"/>
      <c r="E38" s="28"/>
      <c r="F38" s="53"/>
      <c r="G38" s="53"/>
      <c r="H38" s="18" t="s">
        <v>400</v>
      </c>
      <c r="I38" s="29" t="s">
        <v>93</v>
      </c>
      <c r="J38" s="29"/>
      <c r="K38" s="29"/>
      <c r="L38" s="47" t="s">
        <v>344</v>
      </c>
      <c r="M38" s="36">
        <v>1200000</v>
      </c>
      <c r="N38" s="36"/>
      <c r="O38" s="36"/>
      <c r="P38" s="36"/>
      <c r="Q38" s="47"/>
      <c r="R38" s="47"/>
      <c r="S38" s="47"/>
      <c r="T38" s="49"/>
      <c r="U38" s="20"/>
      <c r="V38" s="149"/>
      <c r="W38" s="139"/>
      <c r="X38" s="158"/>
      <c r="Y38" s="23"/>
      <c r="Z38" s="27" t="s">
        <v>516</v>
      </c>
    </row>
    <row r="39" spans="1:26" ht="15">
      <c r="A39" s="26"/>
      <c r="B39" s="26"/>
      <c r="C39" s="30"/>
      <c r="D39" s="30"/>
      <c r="E39" s="28"/>
      <c r="F39" s="53"/>
      <c r="G39" s="53"/>
      <c r="H39" s="18"/>
      <c r="I39" s="29"/>
      <c r="J39" s="29"/>
      <c r="K39" s="29"/>
      <c r="L39" s="55" t="s">
        <v>538</v>
      </c>
      <c r="M39" s="55">
        <f>SUM(M28:M38)</f>
        <v>18800000</v>
      </c>
      <c r="N39" s="36"/>
      <c r="O39" s="36"/>
      <c r="P39" s="36"/>
      <c r="Q39" s="47"/>
      <c r="R39" s="47"/>
      <c r="S39" s="47"/>
      <c r="T39" s="49"/>
      <c r="U39" s="20"/>
      <c r="V39" s="149"/>
      <c r="W39" s="139"/>
      <c r="X39" s="158"/>
      <c r="Y39" s="23"/>
      <c r="Z39" s="27"/>
    </row>
    <row r="40" spans="1:26" ht="50.25" customHeight="1">
      <c r="A40" s="174" t="s">
        <v>541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95"/>
      <c r="X40" s="175"/>
      <c r="Y40" s="175"/>
      <c r="Z40" s="176"/>
    </row>
    <row r="41" spans="1:26" ht="15">
      <c r="A41" s="26">
        <v>26</v>
      </c>
      <c r="B41" s="21">
        <v>411</v>
      </c>
      <c r="C41" s="20" t="s">
        <v>278</v>
      </c>
      <c r="D41" s="30"/>
      <c r="E41" s="28"/>
      <c r="F41" s="53"/>
      <c r="G41" s="53"/>
      <c r="H41" s="11" t="s">
        <v>91</v>
      </c>
      <c r="I41" s="9" t="s">
        <v>96</v>
      </c>
      <c r="J41" s="29"/>
      <c r="K41" s="29"/>
      <c r="L41" s="48" t="s">
        <v>533</v>
      </c>
      <c r="M41" s="36">
        <v>1500000</v>
      </c>
      <c r="N41" s="36"/>
      <c r="O41" s="36"/>
      <c r="P41" s="36"/>
      <c r="Q41" s="47"/>
      <c r="R41" s="47"/>
      <c r="S41" s="47"/>
      <c r="T41" s="49"/>
      <c r="U41" s="20"/>
      <c r="V41" s="149"/>
      <c r="W41" s="139"/>
      <c r="X41" s="158"/>
      <c r="Y41" s="23"/>
      <c r="Z41" s="27" t="s">
        <v>545</v>
      </c>
    </row>
    <row r="42" spans="1:26" ht="30.75">
      <c r="A42" s="26">
        <v>27</v>
      </c>
      <c r="B42" s="21">
        <v>488</v>
      </c>
      <c r="C42" s="20" t="s">
        <v>475</v>
      </c>
      <c r="D42" s="30"/>
      <c r="E42" s="28"/>
      <c r="F42" s="53"/>
      <c r="G42" s="53"/>
      <c r="H42" s="3" t="s">
        <v>92</v>
      </c>
      <c r="I42" s="9" t="s">
        <v>97</v>
      </c>
      <c r="J42" s="29"/>
      <c r="K42" s="29"/>
      <c r="L42" s="48" t="s">
        <v>542</v>
      </c>
      <c r="M42" s="36">
        <v>2100000</v>
      </c>
      <c r="N42" s="36"/>
      <c r="O42" s="36"/>
      <c r="P42" s="36"/>
      <c r="Q42" s="47"/>
      <c r="R42" s="47"/>
      <c r="S42" s="47"/>
      <c r="T42" s="49"/>
      <c r="U42" s="20"/>
      <c r="V42" s="149"/>
      <c r="W42" s="139"/>
      <c r="X42" s="158"/>
      <c r="Y42" s="23"/>
      <c r="Z42" s="27" t="s">
        <v>545</v>
      </c>
    </row>
    <row r="43" spans="1:26" ht="46.5">
      <c r="A43" s="26">
        <v>28</v>
      </c>
      <c r="B43" s="21">
        <v>586</v>
      </c>
      <c r="C43" s="20" t="s">
        <v>391</v>
      </c>
      <c r="D43" s="30"/>
      <c r="E43" s="28"/>
      <c r="F43" s="53"/>
      <c r="G43" s="53"/>
      <c r="H43" s="11" t="s">
        <v>87</v>
      </c>
      <c r="I43" s="21" t="s">
        <v>94</v>
      </c>
      <c r="J43" s="29"/>
      <c r="K43" s="29"/>
      <c r="L43" s="48" t="s">
        <v>543</v>
      </c>
      <c r="M43" s="36">
        <v>1130000</v>
      </c>
      <c r="N43" s="36"/>
      <c r="O43" s="36"/>
      <c r="P43" s="36"/>
      <c r="Q43" s="47"/>
      <c r="R43" s="47"/>
      <c r="S43" s="47"/>
      <c r="T43" s="49"/>
      <c r="U43" s="20"/>
      <c r="V43" s="149"/>
      <c r="W43" s="139"/>
      <c r="X43" s="158"/>
      <c r="Y43" s="23"/>
      <c r="Z43" s="27" t="s">
        <v>545</v>
      </c>
    </row>
    <row r="44" spans="1:26" ht="15">
      <c r="A44" s="26">
        <v>29</v>
      </c>
      <c r="B44" s="21">
        <v>20</v>
      </c>
      <c r="C44" s="20" t="s">
        <v>23</v>
      </c>
      <c r="D44" s="30"/>
      <c r="E44" s="28"/>
      <c r="F44" s="53"/>
      <c r="G44" s="53"/>
      <c r="H44" s="6" t="s">
        <v>468</v>
      </c>
      <c r="I44" s="9" t="s">
        <v>94</v>
      </c>
      <c r="J44" s="29"/>
      <c r="K44" s="29"/>
      <c r="L44" s="48" t="s">
        <v>363</v>
      </c>
      <c r="M44" s="36">
        <v>2900000</v>
      </c>
      <c r="N44" s="36"/>
      <c r="O44" s="36"/>
      <c r="P44" s="36"/>
      <c r="Q44" s="47"/>
      <c r="R44" s="47"/>
      <c r="S44" s="47"/>
      <c r="T44" s="49"/>
      <c r="U44" s="20"/>
      <c r="V44" s="149"/>
      <c r="W44" s="139"/>
      <c r="X44" s="158"/>
      <c r="Y44" s="23"/>
      <c r="Z44" s="27" t="s">
        <v>545</v>
      </c>
    </row>
    <row r="45" spans="1:26" ht="15">
      <c r="A45" s="26">
        <v>30</v>
      </c>
      <c r="B45" s="21">
        <v>326</v>
      </c>
      <c r="C45" s="20" t="s">
        <v>224</v>
      </c>
      <c r="D45" s="30"/>
      <c r="E45" s="28"/>
      <c r="F45" s="53"/>
      <c r="G45" s="53"/>
      <c r="H45" s="11" t="s">
        <v>466</v>
      </c>
      <c r="I45" s="12" t="s">
        <v>94</v>
      </c>
      <c r="J45" s="29"/>
      <c r="K45" s="29"/>
      <c r="L45" s="48" t="s">
        <v>294</v>
      </c>
      <c r="M45" s="36">
        <v>2500000</v>
      </c>
      <c r="N45" s="36"/>
      <c r="O45" s="36"/>
      <c r="P45" s="36"/>
      <c r="Q45" s="47"/>
      <c r="R45" s="47"/>
      <c r="S45" s="47"/>
      <c r="T45" s="49"/>
      <c r="U45" s="20"/>
      <c r="V45" s="149"/>
      <c r="W45" s="139"/>
      <c r="X45" s="158"/>
      <c r="Y45" s="23"/>
      <c r="Z45" s="27" t="s">
        <v>545</v>
      </c>
    </row>
    <row r="46" spans="1:26" ht="15">
      <c r="A46" s="26">
        <v>31</v>
      </c>
      <c r="B46" s="21">
        <v>118</v>
      </c>
      <c r="C46" s="2" t="s">
        <v>153</v>
      </c>
      <c r="D46" s="30"/>
      <c r="E46" s="28"/>
      <c r="F46" s="53"/>
      <c r="G46" s="53"/>
      <c r="H46" s="14" t="s">
        <v>87</v>
      </c>
      <c r="I46" s="4" t="s">
        <v>94</v>
      </c>
      <c r="J46" s="29"/>
      <c r="K46" s="29"/>
      <c r="L46" s="48" t="s">
        <v>294</v>
      </c>
      <c r="M46" s="36">
        <v>1700000</v>
      </c>
      <c r="N46" s="36"/>
      <c r="O46" s="36"/>
      <c r="P46" s="36"/>
      <c r="Q46" s="47"/>
      <c r="R46" s="47"/>
      <c r="S46" s="47"/>
      <c r="T46" s="49"/>
      <c r="U46" s="20"/>
      <c r="V46" s="149"/>
      <c r="W46" s="139"/>
      <c r="X46" s="158"/>
      <c r="Y46" s="23"/>
      <c r="Z46" s="27" t="s">
        <v>545</v>
      </c>
    </row>
    <row r="47" spans="1:26" ht="15">
      <c r="A47" s="26">
        <v>32</v>
      </c>
      <c r="B47" s="21">
        <v>504</v>
      </c>
      <c r="C47" s="20" t="s">
        <v>306</v>
      </c>
      <c r="D47" s="30"/>
      <c r="E47" s="28"/>
      <c r="F47" s="53"/>
      <c r="G47" s="53"/>
      <c r="H47" s="20" t="s">
        <v>90</v>
      </c>
      <c r="I47" s="21" t="s">
        <v>93</v>
      </c>
      <c r="J47" s="29"/>
      <c r="K47" s="29"/>
      <c r="L47" s="48" t="s">
        <v>534</v>
      </c>
      <c r="M47" s="36">
        <v>2500000</v>
      </c>
      <c r="N47" s="36"/>
      <c r="O47" s="36"/>
      <c r="P47" s="36"/>
      <c r="Q47" s="47"/>
      <c r="R47" s="47"/>
      <c r="S47" s="47"/>
      <c r="T47" s="49"/>
      <c r="U47" s="20"/>
      <c r="V47" s="149"/>
      <c r="W47" s="139"/>
      <c r="X47" s="158"/>
      <c r="Y47" s="23"/>
      <c r="Z47" s="27" t="s">
        <v>545</v>
      </c>
    </row>
    <row r="48" spans="1:26" ht="30.75">
      <c r="A48" s="26">
        <v>33</v>
      </c>
      <c r="B48" s="21">
        <v>466</v>
      </c>
      <c r="C48" s="3" t="s">
        <v>250</v>
      </c>
      <c r="D48" s="30"/>
      <c r="E48" s="28"/>
      <c r="F48" s="53"/>
      <c r="G48" s="53"/>
      <c r="H48" s="11" t="s">
        <v>461</v>
      </c>
      <c r="I48" s="4" t="s">
        <v>94</v>
      </c>
      <c r="J48" s="29"/>
      <c r="K48" s="29"/>
      <c r="L48" s="48" t="s">
        <v>544</v>
      </c>
      <c r="M48" s="36">
        <v>2600000</v>
      </c>
      <c r="N48" s="36"/>
      <c r="O48" s="36"/>
      <c r="P48" s="36"/>
      <c r="Q48" s="47"/>
      <c r="R48" s="47"/>
      <c r="S48" s="47"/>
      <c r="T48" s="49"/>
      <c r="U48" s="20"/>
      <c r="V48" s="149"/>
      <c r="W48" s="139"/>
      <c r="X48" s="158"/>
      <c r="Y48" s="23"/>
      <c r="Z48" s="27" t="s">
        <v>545</v>
      </c>
    </row>
    <row r="49" spans="1:26" ht="15">
      <c r="A49" s="26">
        <v>34</v>
      </c>
      <c r="B49" s="21">
        <v>14</v>
      </c>
      <c r="C49" s="20" t="s">
        <v>22</v>
      </c>
      <c r="D49" s="30"/>
      <c r="E49" s="28"/>
      <c r="F49" s="53"/>
      <c r="G49" s="53"/>
      <c r="H49" s="5" t="s">
        <v>88</v>
      </c>
      <c r="I49" s="13" t="s">
        <v>93</v>
      </c>
      <c r="J49" s="29"/>
      <c r="K49" s="29"/>
      <c r="L49" s="48" t="s">
        <v>294</v>
      </c>
      <c r="M49" s="36">
        <v>2900000</v>
      </c>
      <c r="N49" s="36"/>
      <c r="O49" s="36"/>
      <c r="P49" s="36"/>
      <c r="Q49" s="47"/>
      <c r="R49" s="47"/>
      <c r="S49" s="47"/>
      <c r="T49" s="49"/>
      <c r="U49" s="20"/>
      <c r="V49" s="149"/>
      <c r="W49" s="139"/>
      <c r="X49" s="158"/>
      <c r="Y49" s="23"/>
      <c r="Z49" s="27" t="s">
        <v>545</v>
      </c>
    </row>
    <row r="50" spans="1:26" ht="15">
      <c r="A50" s="26">
        <v>35</v>
      </c>
      <c r="B50" s="21">
        <v>107</v>
      </c>
      <c r="C50" s="20" t="s">
        <v>126</v>
      </c>
      <c r="D50" s="30"/>
      <c r="E50" s="28"/>
      <c r="F50" s="53"/>
      <c r="G50" s="53"/>
      <c r="H50" s="14" t="s">
        <v>464</v>
      </c>
      <c r="I50" s="21" t="s">
        <v>94</v>
      </c>
      <c r="J50" s="29"/>
      <c r="K50" s="29"/>
      <c r="L50" s="48" t="s">
        <v>363</v>
      </c>
      <c r="M50" s="36">
        <v>1800000</v>
      </c>
      <c r="N50" s="36"/>
      <c r="O50" s="36"/>
      <c r="P50" s="36"/>
      <c r="Q50" s="47"/>
      <c r="R50" s="47"/>
      <c r="S50" s="47"/>
      <c r="T50" s="49"/>
      <c r="U50" s="20"/>
      <c r="V50" s="149"/>
      <c r="W50" s="139"/>
      <c r="X50" s="158"/>
      <c r="Y50" s="23"/>
      <c r="Z50" s="27" t="s">
        <v>545</v>
      </c>
    </row>
    <row r="51" spans="1:26" ht="15">
      <c r="A51" s="26"/>
      <c r="B51" s="26"/>
      <c r="C51" s="30"/>
      <c r="D51" s="30"/>
      <c r="E51" s="28"/>
      <c r="F51" s="53"/>
      <c r="G51" s="53"/>
      <c r="H51" s="18"/>
      <c r="I51" s="29"/>
      <c r="J51" s="29"/>
      <c r="K51" s="29"/>
      <c r="L51" s="55" t="s">
        <v>538</v>
      </c>
      <c r="M51" s="55">
        <f>SUM(M41:M50)</f>
        <v>21630000</v>
      </c>
      <c r="N51" s="36"/>
      <c r="O51" s="36"/>
      <c r="P51" s="36"/>
      <c r="Q51" s="47"/>
      <c r="R51" s="47"/>
      <c r="S51" s="47"/>
      <c r="T51" s="49"/>
      <c r="U51" s="20"/>
      <c r="V51" s="149"/>
      <c r="W51" s="139"/>
      <c r="X51" s="158"/>
      <c r="Y51" s="23"/>
      <c r="Z51" s="27"/>
    </row>
    <row r="52" spans="1:27" ht="15">
      <c r="A52" s="26"/>
      <c r="B52" s="26"/>
      <c r="C52" s="20"/>
      <c r="D52" s="23"/>
      <c r="E52" s="22"/>
      <c r="F52" s="22"/>
      <c r="G52" s="22"/>
      <c r="H52" s="31"/>
      <c r="I52" s="22"/>
      <c r="J52" s="29"/>
      <c r="K52" s="29"/>
      <c r="L52" s="79" t="s">
        <v>378</v>
      </c>
      <c r="M52" s="52">
        <f>M27+M39+M51</f>
        <v>99605466.42</v>
      </c>
      <c r="N52" s="23"/>
      <c r="O52" s="23"/>
      <c r="P52" s="25"/>
      <c r="Q52" s="49"/>
      <c r="R52" s="49"/>
      <c r="S52" s="49"/>
      <c r="T52" s="49"/>
      <c r="U52" s="20"/>
      <c r="V52" s="149"/>
      <c r="W52" s="139"/>
      <c r="X52" s="158"/>
      <c r="Y52" s="23"/>
      <c r="Z52" s="30"/>
      <c r="AA52" s="19"/>
    </row>
    <row r="53" spans="23:25" ht="14.25" hidden="1">
      <c r="W53" s="164"/>
      <c r="Y53" s="19"/>
    </row>
    <row r="54" spans="23:25" ht="14.25" hidden="1">
      <c r="W54" s="164"/>
      <c r="Y54" s="19"/>
    </row>
    <row r="55" spans="9:25" ht="15" hidden="1">
      <c r="I55" s="191"/>
      <c r="J55" s="191"/>
      <c r="K55" s="191"/>
      <c r="L55" s="191"/>
      <c r="M55" s="192"/>
      <c r="W55" s="164"/>
      <c r="Y55" s="19"/>
    </row>
    <row r="56" spans="9:25" ht="15" hidden="1">
      <c r="I56" s="34"/>
      <c r="J56" s="34"/>
      <c r="K56" s="34"/>
      <c r="L56" s="34"/>
      <c r="M56" s="10">
        <f>M14+M16+M18+M21</f>
        <v>30400000</v>
      </c>
      <c r="W56" s="164"/>
      <c r="Y56" s="19"/>
    </row>
    <row r="57" spans="9:25" ht="15" hidden="1">
      <c r="I57" s="34"/>
      <c r="J57" s="34"/>
      <c r="K57" s="34"/>
      <c r="L57" s="34"/>
      <c r="M57" s="10">
        <f>M15+M19+M20+M22+M23+M24+M25+M28+M29</f>
        <v>22550917.03</v>
      </c>
      <c r="W57" s="164"/>
      <c r="Y57" s="19"/>
    </row>
    <row r="58" spans="9:25" ht="15" hidden="1">
      <c r="I58" s="191"/>
      <c r="J58" s="191"/>
      <c r="K58" s="191"/>
      <c r="L58" s="191"/>
      <c r="M58" s="192"/>
      <c r="W58" s="164"/>
      <c r="Y58" s="19"/>
    </row>
    <row r="59" spans="9:25" ht="15" hidden="1">
      <c r="I59" s="64"/>
      <c r="J59" s="64"/>
      <c r="K59" s="64"/>
      <c r="L59" s="64"/>
      <c r="M59" s="36">
        <f>M31+M37</f>
        <v>4700000</v>
      </c>
      <c r="W59" s="164"/>
      <c r="Y59" s="19"/>
    </row>
    <row r="60" spans="9:25" ht="15" hidden="1">
      <c r="I60" s="64"/>
      <c r="J60" s="64"/>
      <c r="K60" s="64"/>
      <c r="L60" s="64"/>
      <c r="M60" s="36" t="e">
        <f>M30+#REF!+M32+M33+M34+M35+M36+M38</f>
        <v>#REF!</v>
      </c>
      <c r="W60" s="164"/>
      <c r="Y60" s="19"/>
    </row>
    <row r="61" spans="1:26" ht="21" hidden="1">
      <c r="A61" s="40"/>
      <c r="B61" s="41"/>
      <c r="C61" s="41"/>
      <c r="D61" s="41"/>
      <c r="E61" s="41"/>
      <c r="F61" s="41"/>
      <c r="G61" s="41"/>
      <c r="H61" s="41"/>
      <c r="I61" s="193"/>
      <c r="J61" s="193"/>
      <c r="K61" s="193"/>
      <c r="L61" s="193"/>
      <c r="M61" s="194"/>
      <c r="N61" s="43"/>
      <c r="O61" s="43"/>
      <c r="P61" s="43"/>
      <c r="Q61" s="43"/>
      <c r="R61" s="43"/>
      <c r="S61" s="43"/>
      <c r="T61" s="41"/>
      <c r="U61" s="44"/>
      <c r="V61" s="44"/>
      <c r="W61" s="165"/>
      <c r="X61" s="41"/>
      <c r="Y61" s="41"/>
      <c r="Z61" s="41"/>
    </row>
    <row r="62" spans="9:23" ht="15" hidden="1">
      <c r="I62" s="65"/>
      <c r="J62" s="65"/>
      <c r="K62" s="65"/>
      <c r="L62" s="65"/>
      <c r="M62" s="55">
        <f>M56+M59</f>
        <v>35100000</v>
      </c>
      <c r="W62" s="164"/>
    </row>
    <row r="63" spans="1:27" s="38" customFormat="1" ht="15" hidden="1">
      <c r="A63" s="39"/>
      <c r="B63"/>
      <c r="C63"/>
      <c r="D63"/>
      <c r="E63"/>
      <c r="F63"/>
      <c r="G63"/>
      <c r="H63"/>
      <c r="I63" s="65"/>
      <c r="J63" s="65"/>
      <c r="K63" s="65"/>
      <c r="L63" s="65"/>
      <c r="M63" s="55" t="e">
        <f>M57+M60</f>
        <v>#REF!</v>
      </c>
      <c r="T63"/>
      <c r="U63" s="24"/>
      <c r="V63" s="24"/>
      <c r="W63" s="164"/>
      <c r="X63"/>
      <c r="Y63"/>
      <c r="Z63"/>
      <c r="AA63"/>
    </row>
    <row r="64" ht="14.25">
      <c r="W64" s="164"/>
    </row>
    <row r="65" spans="1:26" ht="33" customHeight="1">
      <c r="A65" s="189" t="s">
        <v>586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90"/>
      <c r="X65" s="189"/>
      <c r="Y65" s="189"/>
      <c r="Z65" s="189"/>
    </row>
    <row r="66" spans="1:26" ht="33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90"/>
      <c r="X66" s="189"/>
      <c r="Y66" s="189"/>
      <c r="Z66" s="189"/>
    </row>
    <row r="67" spans="1:26" ht="33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90"/>
      <c r="X67" s="189"/>
      <c r="Y67" s="189"/>
      <c r="Z67" s="189"/>
    </row>
    <row r="68" ht="14.25">
      <c r="W68" s="164"/>
    </row>
    <row r="69" ht="14.25">
      <c r="W69" s="164"/>
    </row>
    <row r="70" ht="14.25">
      <c r="W70" s="164"/>
    </row>
    <row r="71" ht="14.25">
      <c r="W71" s="164"/>
    </row>
    <row r="72" ht="14.25">
      <c r="W72" s="164"/>
    </row>
    <row r="73" ht="14.25">
      <c r="W73" s="164"/>
    </row>
    <row r="74" ht="14.25">
      <c r="W74" s="164"/>
    </row>
    <row r="75" ht="14.25">
      <c r="W75" s="164"/>
    </row>
    <row r="76" ht="14.25">
      <c r="W76" s="164"/>
    </row>
    <row r="77" ht="14.25">
      <c r="W77" s="164"/>
    </row>
    <row r="78" ht="14.25">
      <c r="W78" s="164"/>
    </row>
    <row r="79" ht="14.25">
      <c r="W79" s="164"/>
    </row>
    <row r="80" ht="14.25">
      <c r="W80" s="164"/>
    </row>
    <row r="81" ht="14.25">
      <c r="W81" s="164"/>
    </row>
    <row r="82" ht="14.25">
      <c r="W82" s="164"/>
    </row>
    <row r="83" ht="14.25">
      <c r="W83" s="164"/>
    </row>
    <row r="84" ht="14.25">
      <c r="W84" s="164"/>
    </row>
    <row r="85" ht="14.25">
      <c r="W85" s="164"/>
    </row>
    <row r="86" ht="14.25">
      <c r="W86" s="164"/>
    </row>
    <row r="87" ht="14.25">
      <c r="W87" s="164"/>
    </row>
    <row r="88" ht="14.25">
      <c r="W88" s="164"/>
    </row>
    <row r="89" ht="14.25">
      <c r="W89" s="164"/>
    </row>
    <row r="90" ht="14.25">
      <c r="W90" s="164"/>
    </row>
    <row r="91" ht="14.25">
      <c r="W91" s="164"/>
    </row>
    <row r="92" ht="14.25">
      <c r="W92" s="164"/>
    </row>
    <row r="93" ht="14.25">
      <c r="W93" s="164"/>
    </row>
    <row r="94" ht="14.25">
      <c r="W94" s="164"/>
    </row>
    <row r="95" ht="14.25">
      <c r="W95" s="164"/>
    </row>
    <row r="96" ht="14.25">
      <c r="W96" s="164"/>
    </row>
    <row r="97" ht="14.25">
      <c r="W97" s="164"/>
    </row>
    <row r="98" ht="14.25">
      <c r="W98" s="164"/>
    </row>
    <row r="99" ht="14.25">
      <c r="W99" s="164"/>
    </row>
    <row r="100" ht="14.25">
      <c r="W100" s="164"/>
    </row>
    <row r="101" ht="14.25">
      <c r="W101" s="164"/>
    </row>
    <row r="102" ht="14.25">
      <c r="W102" s="164"/>
    </row>
    <row r="103" ht="14.25">
      <c r="W103" s="164"/>
    </row>
    <row r="104" ht="14.25">
      <c r="W104" s="164"/>
    </row>
    <row r="105" ht="14.25">
      <c r="W105" s="164"/>
    </row>
    <row r="106" ht="14.25">
      <c r="W106" s="164"/>
    </row>
    <row r="107" ht="14.25">
      <c r="W107" s="164"/>
    </row>
    <row r="108" ht="14.25">
      <c r="W108" s="164"/>
    </row>
    <row r="109" ht="14.25">
      <c r="W109" s="164"/>
    </row>
    <row r="110" ht="14.25">
      <c r="W110" s="164"/>
    </row>
    <row r="111" ht="14.25">
      <c r="W111" s="164"/>
    </row>
    <row r="112" ht="14.25">
      <c r="W112" s="164"/>
    </row>
    <row r="113" ht="14.25">
      <c r="W113" s="164"/>
    </row>
    <row r="114" ht="14.25">
      <c r="W114" s="164"/>
    </row>
    <row r="115" ht="14.25">
      <c r="W115" s="164"/>
    </row>
    <row r="116" ht="14.25">
      <c r="W116" s="164"/>
    </row>
    <row r="117" ht="14.25">
      <c r="W117" s="164"/>
    </row>
    <row r="118" ht="14.25">
      <c r="W118" s="164"/>
    </row>
    <row r="119" ht="14.25">
      <c r="W119" s="164"/>
    </row>
    <row r="120" ht="14.25">
      <c r="W120" s="164"/>
    </row>
    <row r="121" ht="14.25">
      <c r="W121" s="164"/>
    </row>
    <row r="122" ht="14.25">
      <c r="W122" s="164"/>
    </row>
    <row r="123" ht="14.25">
      <c r="W123" s="164"/>
    </row>
    <row r="124" ht="14.25">
      <c r="W124" s="164"/>
    </row>
    <row r="125" ht="14.25">
      <c r="W125" s="164"/>
    </row>
  </sheetData>
  <sheetProtection/>
  <mergeCells count="22">
    <mergeCell ref="A5:Z5"/>
    <mergeCell ref="A65:Z67"/>
    <mergeCell ref="Z6:Z11"/>
    <mergeCell ref="A12:Z12"/>
    <mergeCell ref="I55:M55"/>
    <mergeCell ref="I58:M58"/>
    <mergeCell ref="I61:M61"/>
    <mergeCell ref="A40:Z40"/>
    <mergeCell ref="L1:Z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Z3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view="pageBreakPreview" zoomScale="60" zoomScalePageLayoutView="0" workbookViewId="0" topLeftCell="A2">
      <selection activeCell="N7" activeCellId="1" sqref="N8:N12 N7"/>
    </sheetView>
  </sheetViews>
  <sheetFormatPr defaultColWidth="9.140625" defaultRowHeight="15"/>
  <cols>
    <col min="1" max="1" width="7.140625" style="39" customWidth="1"/>
    <col min="2" max="2" width="9.7109375" style="0" customWidth="1"/>
    <col min="3" max="3" width="34.7109375" style="0" customWidth="1"/>
    <col min="4" max="4" width="15.421875" style="0" hidden="1" customWidth="1"/>
    <col min="5" max="5" width="19.140625" style="0" hidden="1" customWidth="1"/>
    <col min="6" max="6" width="13.140625" style="0" hidden="1" customWidth="1"/>
    <col min="7" max="7" width="13.00390625" style="0" hidden="1" customWidth="1"/>
    <col min="8" max="8" width="28.421875" style="0" customWidth="1"/>
    <col min="9" max="9" width="28.421875" style="0" hidden="1" customWidth="1"/>
    <col min="10" max="10" width="7.421875" style="0" customWidth="1"/>
    <col min="11" max="11" width="42.140625" style="0" hidden="1" customWidth="1"/>
    <col min="12" max="12" width="20.57421875" style="0" hidden="1" customWidth="1"/>
    <col min="13" max="13" width="36.421875" style="0" customWidth="1"/>
    <col min="14" max="14" width="20.00390625" style="0" customWidth="1"/>
    <col min="15" max="15" width="14.8515625" style="38" hidden="1" customWidth="1"/>
    <col min="16" max="17" width="15.421875" style="38" hidden="1" customWidth="1"/>
    <col min="18" max="20" width="4.140625" style="38" hidden="1" customWidth="1"/>
    <col min="21" max="21" width="4.140625" style="0" hidden="1" customWidth="1"/>
    <col min="22" max="22" width="15.7109375" style="24" hidden="1" customWidth="1"/>
    <col min="23" max="23" width="59.140625" style="138" customWidth="1"/>
    <col min="24" max="24" width="11.8515625" style="24" hidden="1" customWidth="1"/>
    <col min="25" max="25" width="14.57421875" style="0" hidden="1" customWidth="1"/>
    <col min="26" max="26" width="15.00390625" style="0" hidden="1" customWidth="1"/>
    <col min="27" max="27" width="50.421875" style="0" customWidth="1"/>
    <col min="28" max="28" width="14.00390625" style="0" customWidth="1"/>
  </cols>
  <sheetData>
    <row r="1" spans="13:27" ht="276.75" customHeight="1" hidden="1">
      <c r="M1" s="185" t="s">
        <v>448</v>
      </c>
      <c r="N1" s="185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ht="27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80" t="s">
        <v>507</v>
      </c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64.5" customHeight="1">
      <c r="A3" s="187" t="s">
        <v>508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ht="33.75" customHeight="1">
      <c r="A4" s="182" t="s">
        <v>445</v>
      </c>
      <c r="B4" s="182" t="s">
        <v>446</v>
      </c>
      <c r="C4" s="182" t="s">
        <v>1</v>
      </c>
      <c r="D4" s="182" t="s">
        <v>462</v>
      </c>
      <c r="E4" s="182" t="s">
        <v>292</v>
      </c>
      <c r="F4" s="182" t="s">
        <v>2</v>
      </c>
      <c r="G4" s="182" t="s">
        <v>343</v>
      </c>
      <c r="H4" s="182" t="s">
        <v>361</v>
      </c>
      <c r="I4" s="183" t="s">
        <v>364</v>
      </c>
      <c r="J4" s="182" t="s">
        <v>216</v>
      </c>
      <c r="K4" s="182" t="s">
        <v>418</v>
      </c>
      <c r="L4" s="182" t="s">
        <v>408</v>
      </c>
      <c r="M4" s="182" t="s">
        <v>450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14" customHeight="1">
      <c r="A5" s="182"/>
      <c r="B5" s="182"/>
      <c r="C5" s="182"/>
      <c r="D5" s="182"/>
      <c r="E5" s="182"/>
      <c r="F5" s="182"/>
      <c r="G5" s="182"/>
      <c r="H5" s="182"/>
      <c r="I5" s="184"/>
      <c r="J5" s="182"/>
      <c r="K5" s="182"/>
      <c r="L5" s="182"/>
      <c r="M5" s="26" t="s">
        <v>375</v>
      </c>
      <c r="N5" s="35" t="s">
        <v>456</v>
      </c>
      <c r="O5" s="35" t="s">
        <v>457</v>
      </c>
      <c r="P5" s="35" t="s">
        <v>454</v>
      </c>
      <c r="Q5" s="35" t="s">
        <v>460</v>
      </c>
      <c r="R5" s="61" t="s">
        <v>453</v>
      </c>
      <c r="S5" s="61" t="s">
        <v>452</v>
      </c>
      <c r="T5" s="61" t="s">
        <v>451</v>
      </c>
      <c r="U5" s="61" t="s">
        <v>379</v>
      </c>
      <c r="V5" s="26" t="s">
        <v>373</v>
      </c>
      <c r="W5" s="127" t="s">
        <v>668</v>
      </c>
      <c r="X5" s="26" t="s">
        <v>214</v>
      </c>
      <c r="Y5" s="26" t="s">
        <v>377</v>
      </c>
      <c r="Z5" s="26" t="s">
        <v>374</v>
      </c>
      <c r="AA5" s="26" t="s">
        <v>376</v>
      </c>
    </row>
    <row r="6" spans="1:27" ht="42" customHeight="1">
      <c r="A6" s="174" t="s">
        <v>526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</row>
    <row r="7" spans="1:27" ht="98.25" customHeight="1">
      <c r="A7" s="26" t="s">
        <v>21</v>
      </c>
      <c r="B7" s="26">
        <v>8</v>
      </c>
      <c r="C7" s="30" t="s">
        <v>312</v>
      </c>
      <c r="D7" s="26"/>
      <c r="E7" s="26"/>
      <c r="F7" s="26"/>
      <c r="G7" s="26"/>
      <c r="H7" s="18" t="s">
        <v>493</v>
      </c>
      <c r="I7" s="18" t="s">
        <v>495</v>
      </c>
      <c r="J7" s="26" t="s">
        <v>97</v>
      </c>
      <c r="K7" s="26"/>
      <c r="L7" s="26"/>
      <c r="M7" s="26" t="s">
        <v>525</v>
      </c>
      <c r="N7" s="36">
        <v>2619412.74</v>
      </c>
      <c r="O7" s="35"/>
      <c r="P7" s="35"/>
      <c r="Q7" s="35"/>
      <c r="R7" s="61"/>
      <c r="S7" s="61"/>
      <c r="T7" s="61"/>
      <c r="U7" s="61"/>
      <c r="V7" s="26"/>
      <c r="W7" s="127"/>
      <c r="X7" s="26"/>
      <c r="Y7" s="26"/>
      <c r="Z7" s="26"/>
      <c r="AA7" s="177" t="s">
        <v>528</v>
      </c>
    </row>
    <row r="8" spans="1:27" ht="31.5" customHeight="1">
      <c r="A8" s="26" t="s">
        <v>21</v>
      </c>
      <c r="B8" s="26">
        <v>10</v>
      </c>
      <c r="C8" s="27" t="s">
        <v>421</v>
      </c>
      <c r="D8" s="27"/>
      <c r="E8" s="27"/>
      <c r="F8" s="27"/>
      <c r="G8" s="27"/>
      <c r="H8" s="27" t="s">
        <v>88</v>
      </c>
      <c r="I8" s="27" t="s">
        <v>496</v>
      </c>
      <c r="J8" s="26" t="s">
        <v>93</v>
      </c>
      <c r="K8" s="26"/>
      <c r="L8" s="26"/>
      <c r="M8" s="29" t="s">
        <v>494</v>
      </c>
      <c r="N8" s="54">
        <v>581790.86</v>
      </c>
      <c r="O8" s="35"/>
      <c r="P8" s="35"/>
      <c r="Q8" s="35"/>
      <c r="R8" s="61"/>
      <c r="S8" s="61"/>
      <c r="T8" s="61"/>
      <c r="U8" s="61"/>
      <c r="V8" s="26"/>
      <c r="W8" s="127"/>
      <c r="X8" s="26"/>
      <c r="Y8" s="26"/>
      <c r="Z8" s="26"/>
      <c r="AA8" s="178"/>
    </row>
    <row r="9" spans="1:27" ht="30.75">
      <c r="A9" s="26" t="s">
        <v>21</v>
      </c>
      <c r="B9" s="26" t="s">
        <v>21</v>
      </c>
      <c r="C9" s="63" t="s">
        <v>136</v>
      </c>
      <c r="D9" s="26"/>
      <c r="E9" s="26"/>
      <c r="F9" s="26"/>
      <c r="G9" s="26"/>
      <c r="H9" s="63" t="s">
        <v>499</v>
      </c>
      <c r="I9" s="63" t="s">
        <v>506</v>
      </c>
      <c r="J9" s="26" t="s">
        <v>94</v>
      </c>
      <c r="K9" s="26"/>
      <c r="L9" s="26"/>
      <c r="M9" s="26" t="s">
        <v>555</v>
      </c>
      <c r="N9" s="54">
        <v>2616961.06</v>
      </c>
      <c r="O9" s="35"/>
      <c r="P9" s="35"/>
      <c r="Q9" s="35"/>
      <c r="R9" s="61"/>
      <c r="S9" s="61"/>
      <c r="T9" s="61"/>
      <c r="U9" s="61"/>
      <c r="V9" s="26"/>
      <c r="W9" s="127"/>
      <c r="X9" s="26"/>
      <c r="Y9" s="26"/>
      <c r="Z9" s="26"/>
      <c r="AA9" s="178"/>
    </row>
    <row r="10" spans="1:27" ht="30.75">
      <c r="A10" s="26" t="s">
        <v>21</v>
      </c>
      <c r="B10" s="26" t="s">
        <v>21</v>
      </c>
      <c r="C10" s="63" t="s">
        <v>127</v>
      </c>
      <c r="D10" s="26"/>
      <c r="E10" s="26"/>
      <c r="F10" s="26"/>
      <c r="G10" s="26"/>
      <c r="H10" s="18" t="s">
        <v>87</v>
      </c>
      <c r="I10" s="47" t="s">
        <v>21</v>
      </c>
      <c r="J10" s="26" t="s">
        <v>94</v>
      </c>
      <c r="K10" s="26"/>
      <c r="L10" s="26"/>
      <c r="M10" s="26" t="s">
        <v>529</v>
      </c>
      <c r="N10" s="54">
        <v>36511.68</v>
      </c>
      <c r="O10" s="35"/>
      <c r="P10" s="35"/>
      <c r="Q10" s="35"/>
      <c r="R10" s="61"/>
      <c r="S10" s="61"/>
      <c r="T10" s="61"/>
      <c r="U10" s="61"/>
      <c r="V10" s="26"/>
      <c r="W10" s="127"/>
      <c r="X10" s="26"/>
      <c r="Y10" s="26"/>
      <c r="Z10" s="26"/>
      <c r="AA10" s="178"/>
    </row>
    <row r="11" spans="1:27" ht="15">
      <c r="A11" s="26" t="s">
        <v>21</v>
      </c>
      <c r="B11" s="26" t="s">
        <v>21</v>
      </c>
      <c r="C11" s="63" t="s">
        <v>46</v>
      </c>
      <c r="D11" s="26"/>
      <c r="E11" s="26"/>
      <c r="F11" s="26"/>
      <c r="G11" s="26"/>
      <c r="H11" s="18" t="s">
        <v>87</v>
      </c>
      <c r="I11" s="47"/>
      <c r="J11" s="26" t="s">
        <v>94</v>
      </c>
      <c r="K11" s="26"/>
      <c r="L11" s="26"/>
      <c r="M11" s="26" t="s">
        <v>554</v>
      </c>
      <c r="N11" s="54">
        <v>14076.26</v>
      </c>
      <c r="O11" s="35"/>
      <c r="P11" s="35"/>
      <c r="Q11" s="35"/>
      <c r="R11" s="61"/>
      <c r="S11" s="61"/>
      <c r="T11" s="61"/>
      <c r="U11" s="61"/>
      <c r="V11" s="26"/>
      <c r="W11" s="127"/>
      <c r="X11" s="26"/>
      <c r="Y11" s="26"/>
      <c r="Z11" s="26"/>
      <c r="AA11" s="178"/>
    </row>
    <row r="12" spans="1:27" ht="30.75">
      <c r="A12" s="26" t="s">
        <v>21</v>
      </c>
      <c r="B12" s="26">
        <v>2</v>
      </c>
      <c r="C12" s="30" t="s">
        <v>3</v>
      </c>
      <c r="D12" s="30"/>
      <c r="E12" s="28"/>
      <c r="F12" s="53"/>
      <c r="G12" s="53"/>
      <c r="H12" s="18" t="s">
        <v>87</v>
      </c>
      <c r="I12" s="47" t="s">
        <v>21</v>
      </c>
      <c r="J12" s="29" t="s">
        <v>94</v>
      </c>
      <c r="K12" s="29"/>
      <c r="L12" s="29"/>
      <c r="M12" s="47" t="s">
        <v>521</v>
      </c>
      <c r="N12" s="36">
        <v>42544.64</v>
      </c>
      <c r="O12" s="36"/>
      <c r="P12" s="36"/>
      <c r="Q12" s="36"/>
      <c r="R12" s="47"/>
      <c r="S12" s="47"/>
      <c r="T12" s="47"/>
      <c r="U12" s="49"/>
      <c r="V12" s="20"/>
      <c r="W12" s="137"/>
      <c r="X12" s="31"/>
      <c r="Y12" s="23"/>
      <c r="Z12" s="23"/>
      <c r="AA12" s="179"/>
    </row>
    <row r="13" spans="1:27" ht="38.25" customHeight="1">
      <c r="A13" s="174" t="s">
        <v>527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</row>
    <row r="14" spans="1:27" ht="46.5">
      <c r="A14" s="26">
        <v>1</v>
      </c>
      <c r="B14" s="26">
        <v>77</v>
      </c>
      <c r="C14" s="30" t="s">
        <v>155</v>
      </c>
      <c r="D14" s="30"/>
      <c r="E14" s="28"/>
      <c r="F14" s="53"/>
      <c r="G14" s="53"/>
      <c r="H14" s="18" t="s">
        <v>87</v>
      </c>
      <c r="I14" s="18" t="s">
        <v>498</v>
      </c>
      <c r="J14" s="29" t="s">
        <v>94</v>
      </c>
      <c r="K14" s="29"/>
      <c r="L14" s="29"/>
      <c r="M14" s="47" t="s">
        <v>502</v>
      </c>
      <c r="N14" s="36">
        <v>2027328.41</v>
      </c>
      <c r="O14" s="36"/>
      <c r="P14" s="36"/>
      <c r="Q14" s="36"/>
      <c r="R14" s="47"/>
      <c r="S14" s="47"/>
      <c r="T14" s="47"/>
      <c r="U14" s="49"/>
      <c r="V14" s="20"/>
      <c r="W14" s="137"/>
      <c r="X14" s="31"/>
      <c r="Y14" s="23"/>
      <c r="Z14" s="23"/>
      <c r="AA14" s="30" t="s">
        <v>523</v>
      </c>
    </row>
    <row r="15" spans="1:27" ht="33.75" customHeight="1">
      <c r="A15" s="26">
        <v>2</v>
      </c>
      <c r="B15" s="26">
        <v>8</v>
      </c>
      <c r="C15" s="30" t="s">
        <v>312</v>
      </c>
      <c r="D15" s="30"/>
      <c r="E15" s="28">
        <v>41323</v>
      </c>
      <c r="F15" s="53" t="s">
        <v>21</v>
      </c>
      <c r="G15" s="53"/>
      <c r="H15" s="18" t="s">
        <v>493</v>
      </c>
      <c r="I15" s="18" t="s">
        <v>495</v>
      </c>
      <c r="J15" s="29" t="s">
        <v>97</v>
      </c>
      <c r="K15" s="29" t="s">
        <v>381</v>
      </c>
      <c r="L15" s="29" t="s">
        <v>409</v>
      </c>
      <c r="M15" s="47" t="s">
        <v>509</v>
      </c>
      <c r="N15" s="36">
        <f>13000000</f>
        <v>13000000</v>
      </c>
      <c r="O15" s="36"/>
      <c r="P15" s="36"/>
      <c r="Q15" s="36"/>
      <c r="R15" s="47"/>
      <c r="S15" s="47"/>
      <c r="T15" s="47"/>
      <c r="U15" s="49"/>
      <c r="V15" s="20"/>
      <c r="W15" s="137"/>
      <c r="X15" s="31"/>
      <c r="Y15" s="23"/>
      <c r="Z15" s="23"/>
      <c r="AA15" s="30" t="s">
        <v>449</v>
      </c>
    </row>
    <row r="16" spans="1:27" ht="82.5" customHeight="1">
      <c r="A16" s="26">
        <v>3</v>
      </c>
      <c r="B16" s="26">
        <v>95</v>
      </c>
      <c r="C16" s="30" t="s">
        <v>86</v>
      </c>
      <c r="D16" s="30"/>
      <c r="E16" s="28"/>
      <c r="F16" s="53"/>
      <c r="G16" s="53"/>
      <c r="H16" s="18" t="s">
        <v>416</v>
      </c>
      <c r="I16" s="27" t="s">
        <v>496</v>
      </c>
      <c r="J16" s="29" t="s">
        <v>93</v>
      </c>
      <c r="K16" s="29"/>
      <c r="L16" s="29"/>
      <c r="M16" s="47" t="s">
        <v>510</v>
      </c>
      <c r="N16" s="36">
        <v>6000000</v>
      </c>
      <c r="O16" s="36"/>
      <c r="P16" s="36"/>
      <c r="Q16" s="36"/>
      <c r="R16" s="47"/>
      <c r="S16" s="47"/>
      <c r="T16" s="47"/>
      <c r="U16" s="49"/>
      <c r="V16" s="20"/>
      <c r="W16" s="137"/>
      <c r="X16" s="31"/>
      <c r="Y16" s="23"/>
      <c r="Z16" s="23"/>
      <c r="AA16" s="30" t="s">
        <v>511</v>
      </c>
    </row>
    <row r="17" spans="1:27" ht="82.5" customHeight="1">
      <c r="A17" s="26">
        <v>4</v>
      </c>
      <c r="B17" s="26">
        <v>96</v>
      </c>
      <c r="C17" s="30" t="s">
        <v>512</v>
      </c>
      <c r="D17" s="30"/>
      <c r="E17" s="28"/>
      <c r="F17" s="53"/>
      <c r="G17" s="53"/>
      <c r="H17" s="18" t="s">
        <v>416</v>
      </c>
      <c r="I17" s="18" t="s">
        <v>495</v>
      </c>
      <c r="J17" s="29" t="s">
        <v>93</v>
      </c>
      <c r="K17" s="29"/>
      <c r="L17" s="29"/>
      <c r="M17" s="47" t="s">
        <v>510</v>
      </c>
      <c r="N17" s="36">
        <v>6000000</v>
      </c>
      <c r="O17" s="36"/>
      <c r="P17" s="36"/>
      <c r="Q17" s="36"/>
      <c r="R17" s="47"/>
      <c r="S17" s="47"/>
      <c r="T17" s="47"/>
      <c r="U17" s="49"/>
      <c r="V17" s="20"/>
      <c r="W17" s="137"/>
      <c r="X17" s="31"/>
      <c r="Y17" s="23"/>
      <c r="Z17" s="23"/>
      <c r="AA17" s="30" t="s">
        <v>511</v>
      </c>
    </row>
    <row r="18" spans="1:27" ht="82.5" customHeight="1">
      <c r="A18" s="26">
        <v>5</v>
      </c>
      <c r="B18" s="26">
        <v>62</v>
      </c>
      <c r="C18" s="30" t="s">
        <v>50</v>
      </c>
      <c r="D18" s="30"/>
      <c r="E18" s="28"/>
      <c r="F18" s="53"/>
      <c r="G18" s="53"/>
      <c r="H18" s="18" t="s">
        <v>497</v>
      </c>
      <c r="I18" s="18"/>
      <c r="J18" s="29" t="s">
        <v>94</v>
      </c>
      <c r="K18" s="29"/>
      <c r="L18" s="29"/>
      <c r="M18" s="47" t="s">
        <v>556</v>
      </c>
      <c r="N18" s="36">
        <v>800000</v>
      </c>
      <c r="O18" s="36"/>
      <c r="P18" s="36"/>
      <c r="Q18" s="36"/>
      <c r="R18" s="47"/>
      <c r="S18" s="47"/>
      <c r="T18" s="47"/>
      <c r="U18" s="49"/>
      <c r="V18" s="20"/>
      <c r="W18" s="137"/>
      <c r="X18" s="31"/>
      <c r="Y18" s="23"/>
      <c r="Z18" s="23"/>
      <c r="AA18" s="30" t="s">
        <v>550</v>
      </c>
    </row>
    <row r="19" spans="1:27" ht="46.5">
      <c r="A19" s="26">
        <v>6</v>
      </c>
      <c r="B19" s="26">
        <v>65</v>
      </c>
      <c r="C19" s="30" t="s">
        <v>105</v>
      </c>
      <c r="D19" s="30"/>
      <c r="E19" s="28"/>
      <c r="F19" s="53"/>
      <c r="G19" s="53"/>
      <c r="H19" s="18" t="s">
        <v>91</v>
      </c>
      <c r="I19" s="18" t="s">
        <v>495</v>
      </c>
      <c r="J19" s="29" t="s">
        <v>96</v>
      </c>
      <c r="K19" s="29"/>
      <c r="L19" s="29"/>
      <c r="M19" s="47" t="s">
        <v>293</v>
      </c>
      <c r="N19" s="36">
        <v>6000000</v>
      </c>
      <c r="O19" s="36"/>
      <c r="P19" s="36"/>
      <c r="Q19" s="36"/>
      <c r="R19" s="47"/>
      <c r="S19" s="47"/>
      <c r="T19" s="47"/>
      <c r="U19" s="49"/>
      <c r="V19" s="20"/>
      <c r="W19" s="137"/>
      <c r="X19" s="31"/>
      <c r="Y19" s="23"/>
      <c r="Z19" s="23"/>
      <c r="AA19" s="30" t="s">
        <v>522</v>
      </c>
    </row>
    <row r="20" spans="1:27" ht="46.5">
      <c r="A20" s="26">
        <v>7</v>
      </c>
      <c r="B20" s="26">
        <v>433</v>
      </c>
      <c r="C20" s="30" t="s">
        <v>339</v>
      </c>
      <c r="D20" s="30"/>
      <c r="E20" s="28"/>
      <c r="F20" s="53"/>
      <c r="G20" s="53"/>
      <c r="H20" s="18" t="s">
        <v>87</v>
      </c>
      <c r="I20" s="27" t="s">
        <v>496</v>
      </c>
      <c r="J20" s="29" t="s">
        <v>94</v>
      </c>
      <c r="K20" s="29"/>
      <c r="L20" s="29"/>
      <c r="M20" s="47" t="s">
        <v>494</v>
      </c>
      <c r="N20" s="36">
        <v>846431.7</v>
      </c>
      <c r="O20" s="36"/>
      <c r="P20" s="36"/>
      <c r="Q20" s="36"/>
      <c r="R20" s="47"/>
      <c r="S20" s="47"/>
      <c r="T20" s="47"/>
      <c r="U20" s="49"/>
      <c r="V20" s="20"/>
      <c r="W20" s="161"/>
      <c r="X20" s="31"/>
      <c r="Y20" s="23"/>
      <c r="Z20" s="23"/>
      <c r="AA20" s="27" t="s">
        <v>524</v>
      </c>
    </row>
    <row r="21" spans="1:27" ht="15">
      <c r="A21" s="26">
        <v>8</v>
      </c>
      <c r="B21" s="26">
        <v>1</v>
      </c>
      <c r="C21" s="30" t="s">
        <v>4</v>
      </c>
      <c r="D21" s="30"/>
      <c r="E21" s="28"/>
      <c r="F21" s="53"/>
      <c r="G21" s="53"/>
      <c r="H21" s="18" t="s">
        <v>341</v>
      </c>
      <c r="I21" s="27" t="s">
        <v>496</v>
      </c>
      <c r="J21" s="29" t="s">
        <v>94</v>
      </c>
      <c r="K21" s="29"/>
      <c r="L21" s="29"/>
      <c r="M21" s="47" t="s">
        <v>520</v>
      </c>
      <c r="N21" s="36">
        <v>3000000</v>
      </c>
      <c r="O21" s="36"/>
      <c r="P21" s="36"/>
      <c r="Q21" s="36"/>
      <c r="R21" s="47"/>
      <c r="S21" s="47"/>
      <c r="T21" s="47"/>
      <c r="U21" s="49"/>
      <c r="V21" s="148"/>
      <c r="W21" s="137"/>
      <c r="X21" s="157"/>
      <c r="Y21" s="23"/>
      <c r="Z21" s="23"/>
      <c r="AA21" s="30" t="s">
        <v>519</v>
      </c>
    </row>
    <row r="22" spans="1:27" ht="30.75">
      <c r="A22" s="26">
        <v>9</v>
      </c>
      <c r="B22" s="26">
        <v>581</v>
      </c>
      <c r="C22" s="30" t="s">
        <v>370</v>
      </c>
      <c r="D22" s="30"/>
      <c r="E22" s="28"/>
      <c r="F22" s="53"/>
      <c r="G22" s="53"/>
      <c r="H22" s="18" t="s">
        <v>458</v>
      </c>
      <c r="I22" s="18" t="s">
        <v>495</v>
      </c>
      <c r="J22" s="29" t="s">
        <v>94</v>
      </c>
      <c r="K22" s="29"/>
      <c r="L22" s="29"/>
      <c r="M22" s="47" t="s">
        <v>363</v>
      </c>
      <c r="N22" s="36">
        <v>5400000</v>
      </c>
      <c r="O22" s="36"/>
      <c r="P22" s="36"/>
      <c r="Q22" s="36"/>
      <c r="R22" s="47"/>
      <c r="S22" s="47"/>
      <c r="T22" s="47"/>
      <c r="U22" s="49"/>
      <c r="V22" s="148"/>
      <c r="W22" s="137"/>
      <c r="X22" s="157"/>
      <c r="Y22" s="23"/>
      <c r="Z22" s="23"/>
      <c r="AA22" s="27" t="s">
        <v>505</v>
      </c>
    </row>
    <row r="23" spans="1:27" ht="15">
      <c r="A23" s="26">
        <v>10</v>
      </c>
      <c r="B23" s="26">
        <v>30</v>
      </c>
      <c r="C23" s="30" t="s">
        <v>28</v>
      </c>
      <c r="D23" s="30"/>
      <c r="E23" s="28"/>
      <c r="F23" s="53"/>
      <c r="G23" s="53"/>
      <c r="H23" s="18" t="s">
        <v>87</v>
      </c>
      <c r="I23" s="27" t="s">
        <v>496</v>
      </c>
      <c r="J23" s="29" t="s">
        <v>94</v>
      </c>
      <c r="K23" s="29"/>
      <c r="L23" s="29"/>
      <c r="M23" s="47" t="s">
        <v>294</v>
      </c>
      <c r="N23" s="36">
        <v>1104485.33</v>
      </c>
      <c r="O23" s="36"/>
      <c r="P23" s="36"/>
      <c r="Q23" s="36"/>
      <c r="R23" s="47"/>
      <c r="S23" s="47"/>
      <c r="T23" s="47"/>
      <c r="U23" s="49"/>
      <c r="V23" s="148"/>
      <c r="W23" s="137"/>
      <c r="X23" s="157"/>
      <c r="Y23" s="23"/>
      <c r="Z23" s="23"/>
      <c r="AA23" s="27" t="s">
        <v>505</v>
      </c>
    </row>
    <row r="24" spans="1:27" ht="15">
      <c r="A24" s="26">
        <v>11</v>
      </c>
      <c r="B24" s="26">
        <v>254</v>
      </c>
      <c r="C24" s="30" t="s">
        <v>481</v>
      </c>
      <c r="D24" s="30"/>
      <c r="E24" s="28"/>
      <c r="F24" s="53"/>
      <c r="G24" s="53"/>
      <c r="H24" s="18" t="s">
        <v>461</v>
      </c>
      <c r="I24" s="27" t="s">
        <v>496</v>
      </c>
      <c r="J24" s="29" t="s">
        <v>94</v>
      </c>
      <c r="K24" s="29"/>
      <c r="L24" s="29"/>
      <c r="M24" s="47" t="s">
        <v>363</v>
      </c>
      <c r="N24" s="36">
        <v>2000000</v>
      </c>
      <c r="O24" s="36"/>
      <c r="P24" s="36"/>
      <c r="Q24" s="36"/>
      <c r="R24" s="47"/>
      <c r="S24" s="47"/>
      <c r="T24" s="47"/>
      <c r="U24" s="49"/>
      <c r="V24" s="148"/>
      <c r="W24" s="137"/>
      <c r="X24" s="157"/>
      <c r="Y24" s="23"/>
      <c r="Z24" s="23"/>
      <c r="AA24" s="27" t="s">
        <v>513</v>
      </c>
    </row>
    <row r="25" spans="1:27" ht="30.75">
      <c r="A25" s="26">
        <v>12</v>
      </c>
      <c r="B25" s="26">
        <v>407</v>
      </c>
      <c r="C25" s="30" t="s">
        <v>490</v>
      </c>
      <c r="D25" s="30"/>
      <c r="E25" s="28"/>
      <c r="F25" s="53"/>
      <c r="G25" s="53"/>
      <c r="H25" s="35" t="s">
        <v>549</v>
      </c>
      <c r="I25" s="27" t="s">
        <v>496</v>
      </c>
      <c r="J25" s="29" t="s">
        <v>94</v>
      </c>
      <c r="K25" s="29"/>
      <c r="L25" s="29"/>
      <c r="M25" s="47" t="s">
        <v>514</v>
      </c>
      <c r="N25" s="36">
        <v>2500000</v>
      </c>
      <c r="O25" s="36"/>
      <c r="P25" s="36"/>
      <c r="Q25" s="36"/>
      <c r="R25" s="47"/>
      <c r="S25" s="47"/>
      <c r="T25" s="47"/>
      <c r="U25" s="49"/>
      <c r="V25" s="148"/>
      <c r="W25" s="137"/>
      <c r="X25" s="157"/>
      <c r="Y25" s="23"/>
      <c r="Z25" s="23"/>
      <c r="AA25" s="27" t="s">
        <v>513</v>
      </c>
    </row>
    <row r="26" spans="1:27" ht="15">
      <c r="A26" s="26">
        <v>13</v>
      </c>
      <c r="B26" s="26">
        <v>5</v>
      </c>
      <c r="C26" s="30" t="s">
        <v>5</v>
      </c>
      <c r="D26" s="30"/>
      <c r="E26" s="28"/>
      <c r="F26" s="53"/>
      <c r="G26" s="53"/>
      <c r="H26" s="18" t="s">
        <v>342</v>
      </c>
      <c r="I26" s="27" t="s">
        <v>496</v>
      </c>
      <c r="J26" s="29" t="s">
        <v>94</v>
      </c>
      <c r="K26" s="29"/>
      <c r="L26" s="29"/>
      <c r="M26" s="47" t="s">
        <v>363</v>
      </c>
      <c r="N26" s="36">
        <v>2100000</v>
      </c>
      <c r="O26" s="36"/>
      <c r="P26" s="36"/>
      <c r="Q26" s="36"/>
      <c r="R26" s="47"/>
      <c r="S26" s="47"/>
      <c r="T26" s="47"/>
      <c r="U26" s="49"/>
      <c r="V26" s="148"/>
      <c r="W26" s="137"/>
      <c r="X26" s="157"/>
      <c r="Y26" s="23"/>
      <c r="Z26" s="23"/>
      <c r="AA26" s="27" t="s">
        <v>513</v>
      </c>
    </row>
    <row r="27" spans="1:27" ht="15">
      <c r="A27" s="26">
        <v>14</v>
      </c>
      <c r="B27" s="26">
        <v>63</v>
      </c>
      <c r="C27" s="30" t="s">
        <v>47</v>
      </c>
      <c r="D27" s="30"/>
      <c r="E27" s="28"/>
      <c r="F27" s="53"/>
      <c r="G27" s="53"/>
      <c r="H27" s="18" t="s">
        <v>464</v>
      </c>
      <c r="I27" s="27" t="s">
        <v>496</v>
      </c>
      <c r="J27" s="29" t="s">
        <v>94</v>
      </c>
      <c r="K27" s="29"/>
      <c r="L27" s="29"/>
      <c r="M27" s="47" t="s">
        <v>363</v>
      </c>
      <c r="N27" s="36">
        <v>2500000</v>
      </c>
      <c r="O27" s="36"/>
      <c r="P27" s="36"/>
      <c r="Q27" s="36"/>
      <c r="R27" s="47"/>
      <c r="S27" s="47"/>
      <c r="T27" s="47"/>
      <c r="U27" s="49"/>
      <c r="V27" s="148"/>
      <c r="W27" s="137"/>
      <c r="X27" s="157"/>
      <c r="Y27" s="23"/>
      <c r="Z27" s="23"/>
      <c r="AA27" s="27" t="s">
        <v>513</v>
      </c>
    </row>
    <row r="28" spans="1:27" ht="15">
      <c r="A28" s="26">
        <v>15</v>
      </c>
      <c r="B28" s="26">
        <v>55</v>
      </c>
      <c r="C28" s="30" t="s">
        <v>33</v>
      </c>
      <c r="D28" s="30"/>
      <c r="E28" s="28"/>
      <c r="F28" s="53"/>
      <c r="G28" s="53"/>
      <c r="H28" s="18" t="s">
        <v>342</v>
      </c>
      <c r="I28" s="27" t="s">
        <v>496</v>
      </c>
      <c r="J28" s="29" t="s">
        <v>94</v>
      </c>
      <c r="K28" s="29"/>
      <c r="L28" s="29"/>
      <c r="M28" s="47" t="s">
        <v>363</v>
      </c>
      <c r="N28" s="36">
        <v>2200000</v>
      </c>
      <c r="O28" s="36"/>
      <c r="P28" s="36"/>
      <c r="Q28" s="36"/>
      <c r="R28" s="47"/>
      <c r="S28" s="47"/>
      <c r="T28" s="47"/>
      <c r="U28" s="49"/>
      <c r="V28" s="148"/>
      <c r="W28" s="137"/>
      <c r="X28" s="157"/>
      <c r="Y28" s="23"/>
      <c r="Z28" s="23"/>
      <c r="AA28" s="27" t="s">
        <v>516</v>
      </c>
    </row>
    <row r="29" spans="1:27" ht="46.5">
      <c r="A29" s="26">
        <v>16</v>
      </c>
      <c r="B29" s="26">
        <v>471</v>
      </c>
      <c r="C29" s="30" t="s">
        <v>251</v>
      </c>
      <c r="D29" s="30"/>
      <c r="E29" s="28"/>
      <c r="F29" s="53"/>
      <c r="G29" s="53"/>
      <c r="H29" s="18" t="s">
        <v>558</v>
      </c>
      <c r="I29" s="27" t="s">
        <v>496</v>
      </c>
      <c r="J29" s="29" t="s">
        <v>94</v>
      </c>
      <c r="K29" s="29"/>
      <c r="L29" s="29"/>
      <c r="M29" s="47" t="s">
        <v>515</v>
      </c>
      <c r="N29" s="36">
        <v>2800000</v>
      </c>
      <c r="O29" s="36"/>
      <c r="P29" s="36"/>
      <c r="Q29" s="36"/>
      <c r="R29" s="47"/>
      <c r="S29" s="47"/>
      <c r="T29" s="47"/>
      <c r="U29" s="49"/>
      <c r="V29" s="148"/>
      <c r="W29" s="137"/>
      <c r="X29" s="157"/>
      <c r="Y29" s="23"/>
      <c r="Z29" s="23"/>
      <c r="AA29" s="27" t="s">
        <v>516</v>
      </c>
    </row>
    <row r="30" spans="1:27" ht="30.75">
      <c r="A30" s="26">
        <v>17</v>
      </c>
      <c r="B30" s="26">
        <v>50</v>
      </c>
      <c r="C30" s="30" t="s">
        <v>231</v>
      </c>
      <c r="D30" s="30"/>
      <c r="E30" s="28"/>
      <c r="F30" s="53"/>
      <c r="G30" s="53"/>
      <c r="H30" s="18" t="s">
        <v>290</v>
      </c>
      <c r="I30" s="27" t="s">
        <v>496</v>
      </c>
      <c r="J30" s="29" t="s">
        <v>96</v>
      </c>
      <c r="K30" s="29"/>
      <c r="L30" s="29"/>
      <c r="M30" s="47" t="s">
        <v>518</v>
      </c>
      <c r="N30" s="36">
        <v>1500000</v>
      </c>
      <c r="O30" s="36"/>
      <c r="P30" s="36"/>
      <c r="Q30" s="36"/>
      <c r="R30" s="47"/>
      <c r="S30" s="47"/>
      <c r="T30" s="47"/>
      <c r="U30" s="49"/>
      <c r="V30" s="148"/>
      <c r="W30" s="137"/>
      <c r="X30" s="157"/>
      <c r="Y30" s="23"/>
      <c r="Z30" s="23"/>
      <c r="AA30" s="27" t="s">
        <v>516</v>
      </c>
    </row>
    <row r="31" spans="1:27" ht="30.75">
      <c r="A31" s="26">
        <v>18</v>
      </c>
      <c r="B31" s="26">
        <v>610</v>
      </c>
      <c r="C31" s="30" t="s">
        <v>420</v>
      </c>
      <c r="D31" s="30"/>
      <c r="E31" s="28"/>
      <c r="F31" s="53"/>
      <c r="G31" s="53"/>
      <c r="H31" s="18" t="s">
        <v>470</v>
      </c>
      <c r="I31" s="18" t="s">
        <v>495</v>
      </c>
      <c r="J31" s="29" t="s">
        <v>94</v>
      </c>
      <c r="K31" s="29"/>
      <c r="L31" s="29"/>
      <c r="M31" s="47" t="s">
        <v>530</v>
      </c>
      <c r="N31" s="36">
        <v>2300000</v>
      </c>
      <c r="O31" s="36"/>
      <c r="P31" s="36"/>
      <c r="Q31" s="36"/>
      <c r="R31" s="47"/>
      <c r="S31" s="47"/>
      <c r="T31" s="47"/>
      <c r="U31" s="49"/>
      <c r="V31" s="148"/>
      <c r="W31" s="137"/>
      <c r="X31" s="157"/>
      <c r="Y31" s="23"/>
      <c r="Z31" s="23"/>
      <c r="AA31" s="27" t="s">
        <v>516</v>
      </c>
    </row>
    <row r="32" spans="1:27" ht="15">
      <c r="A32" s="26">
        <v>19</v>
      </c>
      <c r="B32" s="26">
        <v>106</v>
      </c>
      <c r="C32" s="30" t="s">
        <v>121</v>
      </c>
      <c r="D32" s="30"/>
      <c r="E32" s="28"/>
      <c r="F32" s="53"/>
      <c r="G32" s="53"/>
      <c r="H32" s="18" t="s">
        <v>469</v>
      </c>
      <c r="I32" s="27" t="s">
        <v>496</v>
      </c>
      <c r="J32" s="29" t="s">
        <v>94</v>
      </c>
      <c r="K32" s="29"/>
      <c r="L32" s="29"/>
      <c r="M32" s="47" t="s">
        <v>551</v>
      </c>
      <c r="N32" s="36">
        <v>2300000</v>
      </c>
      <c r="O32" s="36"/>
      <c r="P32" s="36"/>
      <c r="Q32" s="36"/>
      <c r="R32" s="47"/>
      <c r="S32" s="47"/>
      <c r="T32" s="47"/>
      <c r="U32" s="49"/>
      <c r="V32" s="148"/>
      <c r="W32" s="137"/>
      <c r="X32" s="157"/>
      <c r="Y32" s="23"/>
      <c r="Z32" s="23"/>
      <c r="AA32" s="27" t="s">
        <v>516</v>
      </c>
    </row>
    <row r="33" spans="1:27" ht="15">
      <c r="A33" s="26">
        <v>20</v>
      </c>
      <c r="B33" s="26">
        <v>338</v>
      </c>
      <c r="C33" s="30" t="s">
        <v>276</v>
      </c>
      <c r="D33" s="30"/>
      <c r="E33" s="28"/>
      <c r="F33" s="53"/>
      <c r="G33" s="53"/>
      <c r="H33" s="18" t="s">
        <v>342</v>
      </c>
      <c r="I33" s="27" t="s">
        <v>496</v>
      </c>
      <c r="J33" s="29" t="s">
        <v>94</v>
      </c>
      <c r="K33" s="29"/>
      <c r="L33" s="29"/>
      <c r="M33" s="47" t="s">
        <v>491</v>
      </c>
      <c r="N33" s="36">
        <v>1100000</v>
      </c>
      <c r="O33" s="36"/>
      <c r="P33" s="36"/>
      <c r="Q33" s="36"/>
      <c r="R33" s="47"/>
      <c r="S33" s="47"/>
      <c r="T33" s="47"/>
      <c r="U33" s="49"/>
      <c r="V33" s="148"/>
      <c r="W33" s="137"/>
      <c r="X33" s="157"/>
      <c r="Y33" s="23"/>
      <c r="Z33" s="23"/>
      <c r="AA33" s="27" t="s">
        <v>516</v>
      </c>
    </row>
    <row r="34" spans="1:27" ht="30.75">
      <c r="A34" s="26">
        <v>21</v>
      </c>
      <c r="B34" s="26">
        <v>348</v>
      </c>
      <c r="C34" s="30" t="s">
        <v>492</v>
      </c>
      <c r="D34" s="30"/>
      <c r="E34" s="28"/>
      <c r="F34" s="53"/>
      <c r="G34" s="53"/>
      <c r="H34" s="18" t="s">
        <v>291</v>
      </c>
      <c r="I34" s="27" t="s">
        <v>496</v>
      </c>
      <c r="J34" s="29" t="s">
        <v>95</v>
      </c>
      <c r="K34" s="29"/>
      <c r="L34" s="29"/>
      <c r="M34" s="47" t="s">
        <v>363</v>
      </c>
      <c r="N34" s="36">
        <v>1400000</v>
      </c>
      <c r="O34" s="36"/>
      <c r="P34" s="36"/>
      <c r="Q34" s="36"/>
      <c r="R34" s="47"/>
      <c r="S34" s="47"/>
      <c r="T34" s="47"/>
      <c r="U34" s="49"/>
      <c r="V34" s="148"/>
      <c r="W34" s="137"/>
      <c r="X34" s="157"/>
      <c r="Y34" s="23"/>
      <c r="Z34" s="23"/>
      <c r="AA34" s="27" t="s">
        <v>516</v>
      </c>
    </row>
    <row r="35" spans="1:27" ht="30.75">
      <c r="A35" s="26">
        <v>22</v>
      </c>
      <c r="B35" s="26">
        <v>36</v>
      </c>
      <c r="C35" s="30" t="s">
        <v>27</v>
      </c>
      <c r="D35" s="30"/>
      <c r="E35" s="28"/>
      <c r="F35" s="53"/>
      <c r="G35" s="53"/>
      <c r="H35" s="6" t="s">
        <v>467</v>
      </c>
      <c r="I35" s="27" t="s">
        <v>496</v>
      </c>
      <c r="J35" s="29" t="s">
        <v>94</v>
      </c>
      <c r="K35" s="29"/>
      <c r="L35" s="29"/>
      <c r="M35" s="47" t="s">
        <v>380</v>
      </c>
      <c r="N35" s="36">
        <v>700000</v>
      </c>
      <c r="O35" s="36"/>
      <c r="P35" s="36"/>
      <c r="Q35" s="36"/>
      <c r="R35" s="47"/>
      <c r="S35" s="47"/>
      <c r="T35" s="47"/>
      <c r="U35" s="49"/>
      <c r="V35" s="148"/>
      <c r="W35" s="137"/>
      <c r="X35" s="157"/>
      <c r="Y35" s="23"/>
      <c r="Z35" s="23"/>
      <c r="AA35" s="27" t="s">
        <v>516</v>
      </c>
    </row>
    <row r="36" spans="1:27" ht="15">
      <c r="A36" s="26">
        <v>23</v>
      </c>
      <c r="B36" s="26">
        <v>315</v>
      </c>
      <c r="C36" s="30" t="s">
        <v>217</v>
      </c>
      <c r="D36" s="30"/>
      <c r="E36" s="28"/>
      <c r="F36" s="53"/>
      <c r="G36" s="53"/>
      <c r="H36" s="18" t="s">
        <v>400</v>
      </c>
      <c r="I36" s="27" t="s">
        <v>496</v>
      </c>
      <c r="J36" s="29" t="s">
        <v>93</v>
      </c>
      <c r="K36" s="29"/>
      <c r="L36" s="29"/>
      <c r="M36" s="47" t="s">
        <v>517</v>
      </c>
      <c r="N36" s="36">
        <v>900000</v>
      </c>
      <c r="O36" s="36"/>
      <c r="P36" s="36"/>
      <c r="Q36" s="36"/>
      <c r="R36" s="47"/>
      <c r="S36" s="47"/>
      <c r="T36" s="47"/>
      <c r="U36" s="49"/>
      <c r="V36" s="148"/>
      <c r="W36" s="137"/>
      <c r="X36" s="157"/>
      <c r="Y36" s="23"/>
      <c r="Z36" s="23"/>
      <c r="AA36" s="27" t="s">
        <v>516</v>
      </c>
    </row>
    <row r="37" spans="1:27" ht="30.75">
      <c r="A37" s="26">
        <v>24</v>
      </c>
      <c r="B37" s="26">
        <v>129</v>
      </c>
      <c r="C37" s="30" t="s">
        <v>125</v>
      </c>
      <c r="D37" s="30"/>
      <c r="E37" s="28"/>
      <c r="F37" s="53"/>
      <c r="G37" s="53"/>
      <c r="H37" s="18" t="s">
        <v>91</v>
      </c>
      <c r="I37" s="18" t="s">
        <v>495</v>
      </c>
      <c r="J37" s="29" t="s">
        <v>96</v>
      </c>
      <c r="K37" s="29"/>
      <c r="L37" s="29"/>
      <c r="M37" s="47" t="s">
        <v>363</v>
      </c>
      <c r="N37" s="36">
        <v>2400000</v>
      </c>
      <c r="O37" s="36"/>
      <c r="P37" s="36"/>
      <c r="Q37" s="36"/>
      <c r="R37" s="47"/>
      <c r="S37" s="47"/>
      <c r="T37" s="47"/>
      <c r="U37" s="49"/>
      <c r="V37" s="148"/>
      <c r="W37" s="137"/>
      <c r="X37" s="157"/>
      <c r="Y37" s="23"/>
      <c r="Z37" s="23"/>
      <c r="AA37" s="27" t="s">
        <v>516</v>
      </c>
    </row>
    <row r="38" spans="1:27" ht="15">
      <c r="A38" s="26">
        <v>25</v>
      </c>
      <c r="B38" s="26">
        <v>300</v>
      </c>
      <c r="C38" s="30" t="s">
        <v>197</v>
      </c>
      <c r="D38" s="30"/>
      <c r="E38" s="28"/>
      <c r="F38" s="53"/>
      <c r="G38" s="53"/>
      <c r="H38" s="18" t="s">
        <v>400</v>
      </c>
      <c r="I38" s="27" t="s">
        <v>496</v>
      </c>
      <c r="J38" s="29" t="s">
        <v>93</v>
      </c>
      <c r="K38" s="29"/>
      <c r="L38" s="29"/>
      <c r="M38" s="47" t="s">
        <v>344</v>
      </c>
      <c r="N38" s="36">
        <v>1200000</v>
      </c>
      <c r="O38" s="36"/>
      <c r="P38" s="36"/>
      <c r="Q38" s="36"/>
      <c r="R38" s="47"/>
      <c r="S38" s="47"/>
      <c r="T38" s="47"/>
      <c r="U38" s="49"/>
      <c r="V38" s="148"/>
      <c r="W38" s="137"/>
      <c r="X38" s="157"/>
      <c r="Y38" s="23"/>
      <c r="Z38" s="23"/>
      <c r="AA38" s="27" t="s">
        <v>516</v>
      </c>
    </row>
    <row r="39" spans="1:28" ht="15">
      <c r="A39" s="26"/>
      <c r="B39" s="26"/>
      <c r="C39" s="20"/>
      <c r="D39" s="23"/>
      <c r="E39" s="22"/>
      <c r="F39" s="22"/>
      <c r="G39" s="22"/>
      <c r="H39" s="31"/>
      <c r="I39" s="31"/>
      <c r="J39" s="22"/>
      <c r="K39" s="29"/>
      <c r="L39" s="29"/>
      <c r="M39" s="26" t="s">
        <v>378</v>
      </c>
      <c r="N39" s="52">
        <f>SUM(N7:N38)</f>
        <v>77989542.68</v>
      </c>
      <c r="O39" s="23"/>
      <c r="P39" s="23"/>
      <c r="Q39" s="25"/>
      <c r="R39" s="49"/>
      <c r="S39" s="49"/>
      <c r="T39" s="49"/>
      <c r="U39" s="49"/>
      <c r="V39" s="148"/>
      <c r="W39" s="137"/>
      <c r="X39" s="157"/>
      <c r="Y39" s="23"/>
      <c r="Z39" s="23"/>
      <c r="AA39" s="30"/>
      <c r="AB39" s="19"/>
    </row>
    <row r="40" spans="23:26" ht="14.25">
      <c r="W40" s="164"/>
      <c r="Z40" s="19"/>
    </row>
    <row r="41" spans="23:25" ht="14.25">
      <c r="W41" s="164"/>
      <c r="Y41" s="19"/>
    </row>
    <row r="42" spans="1:27" ht="78" customHeight="1">
      <c r="A42" s="180" t="s">
        <v>465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7"/>
      <c r="X42" s="196"/>
      <c r="Y42" s="196"/>
      <c r="Z42" s="196"/>
      <c r="AA42" s="196"/>
    </row>
    <row r="43" spans="1:27" ht="2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  <c r="O43" s="43"/>
      <c r="P43" s="43"/>
      <c r="Q43" s="43"/>
      <c r="R43" s="43"/>
      <c r="S43" s="43"/>
      <c r="T43" s="43"/>
      <c r="U43" s="41"/>
      <c r="V43" s="44"/>
      <c r="W43" s="165"/>
      <c r="X43" s="44"/>
      <c r="Y43" s="41"/>
      <c r="Z43" s="41"/>
      <c r="AA43" s="41"/>
    </row>
    <row r="44" spans="1:27" ht="21">
      <c r="A44" s="45" t="s">
        <v>447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3"/>
      <c r="P44" s="43"/>
      <c r="Q44" s="43"/>
      <c r="R44" s="43"/>
      <c r="S44" s="43"/>
      <c r="T44" s="43"/>
      <c r="U44" s="41"/>
      <c r="V44" s="44"/>
      <c r="W44" s="165"/>
      <c r="X44" s="44"/>
      <c r="Y44" s="41"/>
      <c r="Z44" s="41"/>
      <c r="AA44" s="41"/>
    </row>
    <row r="45" spans="1:27" ht="2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3"/>
      <c r="P45" s="43"/>
      <c r="Q45" s="43"/>
      <c r="R45" s="43"/>
      <c r="S45" s="43"/>
      <c r="T45" s="43"/>
      <c r="U45" s="41"/>
      <c r="V45" s="44"/>
      <c r="W45" s="165"/>
      <c r="X45" s="44"/>
      <c r="Y45" s="41"/>
      <c r="Z45" s="41"/>
      <c r="AA45" s="41"/>
    </row>
    <row r="46" ht="14.25">
      <c r="W46" s="164"/>
    </row>
    <row r="47" ht="14.25">
      <c r="W47" s="164"/>
    </row>
    <row r="48" ht="14.25">
      <c r="W48" s="164"/>
    </row>
    <row r="49" ht="14.25">
      <c r="W49" s="164"/>
    </row>
    <row r="50" ht="14.25">
      <c r="W50" s="164"/>
    </row>
    <row r="51" ht="14.25">
      <c r="W51" s="164"/>
    </row>
    <row r="52" ht="14.25">
      <c r="W52" s="164"/>
    </row>
    <row r="53" ht="14.25">
      <c r="W53" s="164"/>
    </row>
    <row r="54" ht="14.25">
      <c r="W54" s="164"/>
    </row>
    <row r="55" ht="14.25">
      <c r="W55" s="164"/>
    </row>
    <row r="56" ht="14.25">
      <c r="W56" s="164"/>
    </row>
    <row r="57" ht="14.25">
      <c r="W57" s="164"/>
    </row>
    <row r="58" ht="14.25">
      <c r="W58" s="164"/>
    </row>
    <row r="59" ht="14.25">
      <c r="W59" s="164"/>
    </row>
    <row r="60" ht="14.25">
      <c r="W60" s="164"/>
    </row>
    <row r="61" ht="14.25">
      <c r="W61" s="164"/>
    </row>
    <row r="62" ht="14.25">
      <c r="W62" s="164"/>
    </row>
    <row r="63" ht="14.25">
      <c r="W63" s="164"/>
    </row>
    <row r="64" ht="14.25">
      <c r="W64" s="164"/>
    </row>
    <row r="65" ht="14.25">
      <c r="W65" s="164"/>
    </row>
    <row r="66" ht="14.25">
      <c r="W66" s="164"/>
    </row>
    <row r="67" ht="14.25">
      <c r="W67" s="164"/>
    </row>
    <row r="68" ht="14.25">
      <c r="W68" s="164"/>
    </row>
    <row r="69" ht="14.25">
      <c r="W69" s="164"/>
    </row>
    <row r="70" ht="14.25">
      <c r="W70" s="164"/>
    </row>
    <row r="71" ht="14.25">
      <c r="W71" s="164"/>
    </row>
    <row r="72" ht="14.25">
      <c r="W72" s="164"/>
    </row>
    <row r="73" ht="14.25">
      <c r="W73" s="164"/>
    </row>
    <row r="74" ht="14.25">
      <c r="W74" s="164"/>
    </row>
    <row r="75" ht="14.25">
      <c r="W75" s="164"/>
    </row>
    <row r="76" ht="14.25">
      <c r="W76" s="164"/>
    </row>
    <row r="77" ht="14.25">
      <c r="W77" s="164"/>
    </row>
    <row r="78" ht="14.25">
      <c r="W78" s="164"/>
    </row>
    <row r="79" ht="14.25">
      <c r="W79" s="164"/>
    </row>
    <row r="80" ht="14.25">
      <c r="W80" s="164"/>
    </row>
    <row r="81" ht="14.25">
      <c r="W81" s="164"/>
    </row>
    <row r="82" ht="14.25">
      <c r="W82" s="164"/>
    </row>
    <row r="83" ht="14.25">
      <c r="W83" s="164"/>
    </row>
    <row r="84" ht="14.25">
      <c r="W84" s="164"/>
    </row>
    <row r="85" ht="14.25">
      <c r="W85" s="164"/>
    </row>
    <row r="86" ht="14.25">
      <c r="W86" s="164"/>
    </row>
    <row r="87" ht="14.25">
      <c r="W87" s="164"/>
    </row>
    <row r="88" ht="14.25">
      <c r="W88" s="164"/>
    </row>
    <row r="89" ht="14.25">
      <c r="W89" s="164"/>
    </row>
    <row r="90" ht="14.25">
      <c r="W90" s="164"/>
    </row>
    <row r="91" ht="14.25">
      <c r="W91" s="164"/>
    </row>
    <row r="92" ht="14.25">
      <c r="W92" s="164"/>
    </row>
    <row r="93" ht="14.25">
      <c r="W93" s="164"/>
    </row>
    <row r="94" ht="14.25">
      <c r="W94" s="164"/>
    </row>
    <row r="95" ht="14.25">
      <c r="W95" s="164"/>
    </row>
    <row r="96" ht="14.25">
      <c r="W96" s="164"/>
    </row>
    <row r="97" ht="14.25">
      <c r="W97" s="164"/>
    </row>
    <row r="98" ht="14.25">
      <c r="W98" s="164"/>
    </row>
    <row r="99" ht="14.25">
      <c r="W99" s="164"/>
    </row>
    <row r="100" ht="14.25">
      <c r="W100" s="164"/>
    </row>
    <row r="101" ht="14.25">
      <c r="W101" s="164"/>
    </row>
    <row r="102" ht="14.25">
      <c r="W102" s="164"/>
    </row>
    <row r="103" ht="14.25">
      <c r="W103" s="164"/>
    </row>
    <row r="104" ht="14.25">
      <c r="W104" s="164"/>
    </row>
    <row r="105" ht="14.25">
      <c r="W105" s="164"/>
    </row>
    <row r="106" ht="14.25">
      <c r="W106" s="164"/>
    </row>
    <row r="107" ht="14.25">
      <c r="W107" s="164"/>
    </row>
    <row r="108" ht="14.25">
      <c r="W108" s="164"/>
    </row>
    <row r="109" ht="14.25">
      <c r="W109" s="164"/>
    </row>
    <row r="110" ht="14.25">
      <c r="W110" s="164"/>
    </row>
    <row r="111" ht="14.25">
      <c r="W111" s="164"/>
    </row>
    <row r="112" ht="14.25">
      <c r="W112" s="164"/>
    </row>
    <row r="113" ht="14.25">
      <c r="W113" s="164"/>
    </row>
    <row r="114" ht="14.25">
      <c r="W114" s="164"/>
    </row>
    <row r="115" ht="14.25">
      <c r="W115" s="164"/>
    </row>
    <row r="116" ht="14.25">
      <c r="W116" s="164"/>
    </row>
    <row r="117" ht="14.25">
      <c r="W117" s="164"/>
    </row>
    <row r="118" ht="14.25">
      <c r="W118" s="164"/>
    </row>
    <row r="119" ht="14.25">
      <c r="W119" s="164"/>
    </row>
    <row r="120" ht="14.25">
      <c r="W120" s="164"/>
    </row>
    <row r="121" ht="14.25">
      <c r="W121" s="164"/>
    </row>
    <row r="122" ht="14.25">
      <c r="W122" s="164"/>
    </row>
    <row r="123" ht="14.25">
      <c r="W123" s="164"/>
    </row>
    <row r="124" ht="14.25">
      <c r="W124" s="164"/>
    </row>
    <row r="125" ht="14.25">
      <c r="W125" s="164"/>
    </row>
  </sheetData>
  <sheetProtection/>
  <mergeCells count="20">
    <mergeCell ref="A6:AA6"/>
    <mergeCell ref="A13:AA13"/>
    <mergeCell ref="AA7:AA12"/>
    <mergeCell ref="I4:I5"/>
    <mergeCell ref="A42:AA42"/>
    <mergeCell ref="M1:AA1"/>
    <mergeCell ref="N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AA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45.57421875" style="1" customWidth="1"/>
    <col min="3" max="3" width="28.7109375" style="1" customWidth="1"/>
    <col min="4" max="22" width="9.140625" style="1" customWidth="1"/>
    <col min="23" max="23" width="59.140625" style="136" customWidth="1"/>
    <col min="24" max="16384" width="9.140625" style="1" customWidth="1"/>
  </cols>
  <sheetData>
    <row r="1" spans="1:3" ht="59.25" customHeight="1">
      <c r="A1" s="198" t="s">
        <v>575</v>
      </c>
      <c r="B1" s="198"/>
      <c r="C1" s="198"/>
    </row>
    <row r="2" spans="1:3" ht="30" customHeight="1">
      <c r="A2" s="46" t="s">
        <v>0</v>
      </c>
      <c r="B2" s="46" t="s">
        <v>582</v>
      </c>
      <c r="C2" s="46" t="s">
        <v>581</v>
      </c>
    </row>
    <row r="3" spans="1:3" ht="15">
      <c r="A3" s="4">
        <v>1</v>
      </c>
      <c r="B3" s="3" t="s">
        <v>576</v>
      </c>
      <c r="C3" s="7">
        <v>58863800</v>
      </c>
    </row>
    <row r="4" spans="1:3" ht="15">
      <c r="A4" s="4">
        <v>2</v>
      </c>
      <c r="B4" s="3" t="s">
        <v>577</v>
      </c>
      <c r="C4" s="7">
        <v>5911297.24</v>
      </c>
    </row>
    <row r="5" spans="1:23" ht="15">
      <c r="A5" s="4"/>
      <c r="B5" s="16" t="s">
        <v>585</v>
      </c>
      <c r="C5" s="8">
        <f>C3-C4</f>
        <v>52952502.76</v>
      </c>
      <c r="W5" s="136" t="s">
        <v>668</v>
      </c>
    </row>
    <row r="6" spans="1:3" ht="15">
      <c r="A6" s="4">
        <v>3</v>
      </c>
      <c r="B6" s="3" t="s">
        <v>578</v>
      </c>
      <c r="C6" s="7">
        <v>46287665.17</v>
      </c>
    </row>
    <row r="7" spans="1:3" ht="15">
      <c r="A7" s="4">
        <v>4</v>
      </c>
      <c r="B7" s="3" t="s">
        <v>579</v>
      </c>
      <c r="C7" s="7">
        <v>8341667.32</v>
      </c>
    </row>
    <row r="8" spans="1:3" ht="15">
      <c r="A8" s="4">
        <v>5</v>
      </c>
      <c r="B8" s="3" t="s">
        <v>633</v>
      </c>
      <c r="C8" s="7">
        <v>6443066.68</v>
      </c>
    </row>
    <row r="9" spans="1:3" ht="15">
      <c r="A9" s="4">
        <v>6</v>
      </c>
      <c r="B9" s="3" t="s">
        <v>580</v>
      </c>
      <c r="C9" s="7">
        <v>0</v>
      </c>
    </row>
    <row r="10" spans="1:3" ht="15.75" thickBot="1">
      <c r="A10" s="111">
        <v>7</v>
      </c>
      <c r="B10" s="112" t="s">
        <v>620</v>
      </c>
      <c r="C10" s="107">
        <f>800000+800000</f>
        <v>1600000</v>
      </c>
    </row>
    <row r="11" spans="1:3" ht="15">
      <c r="A11" s="95">
        <v>8</v>
      </c>
      <c r="B11" s="96" t="s">
        <v>583</v>
      </c>
      <c r="C11" s="97">
        <v>20718342.43</v>
      </c>
    </row>
    <row r="12" spans="1:3" ht="15">
      <c r="A12" s="4">
        <v>9</v>
      </c>
      <c r="B12" s="106" t="s">
        <v>619</v>
      </c>
      <c r="C12" s="97">
        <v>8971471.93</v>
      </c>
    </row>
    <row r="13" spans="1:3" ht="15">
      <c r="A13" s="4">
        <v>10</v>
      </c>
      <c r="B13" s="124" t="s">
        <v>640</v>
      </c>
      <c r="C13" s="97">
        <f>1500000+1500000+2300000</f>
        <v>5300000</v>
      </c>
    </row>
    <row r="14" spans="1:3" ht="15">
      <c r="A14" s="3"/>
      <c r="B14" s="16" t="s">
        <v>584</v>
      </c>
      <c r="C14" s="15">
        <f>SUM(C6:C10)</f>
        <v>62672399.17</v>
      </c>
    </row>
    <row r="21" ht="15">
      <c r="W21" s="140"/>
    </row>
    <row r="22" ht="15">
      <c r="W22" s="140"/>
    </row>
    <row r="23" ht="15">
      <c r="W23" s="140"/>
    </row>
    <row r="24" ht="15">
      <c r="W24" s="140"/>
    </row>
    <row r="25" ht="15">
      <c r="W25" s="140"/>
    </row>
    <row r="26" ht="15">
      <c r="W26" s="140"/>
    </row>
    <row r="27" ht="15">
      <c r="W27" s="140"/>
    </row>
    <row r="28" ht="15">
      <c r="W28" s="140"/>
    </row>
    <row r="29" ht="15">
      <c r="W29" s="140"/>
    </row>
    <row r="30" ht="15">
      <c r="W30" s="140"/>
    </row>
    <row r="31" ht="15">
      <c r="W31" s="140"/>
    </row>
    <row r="32" ht="15">
      <c r="W32" s="140"/>
    </row>
    <row r="33" ht="15">
      <c r="W33" s="140"/>
    </row>
    <row r="34" ht="15">
      <c r="W34" s="140"/>
    </row>
    <row r="35" ht="15">
      <c r="W35" s="140"/>
    </row>
    <row r="36" ht="15">
      <c r="W36" s="140"/>
    </row>
    <row r="37" ht="15">
      <c r="W37" s="140"/>
    </row>
    <row r="38" ht="15">
      <c r="W38" s="140"/>
    </row>
    <row r="39" ht="15">
      <c r="W39" s="140"/>
    </row>
    <row r="40" ht="15">
      <c r="W40" s="140"/>
    </row>
    <row r="41" ht="15">
      <c r="W41" s="140"/>
    </row>
    <row r="42" ht="15">
      <c r="W42" s="140"/>
    </row>
    <row r="43" ht="15">
      <c r="W43" s="140"/>
    </row>
    <row r="44" ht="15">
      <c r="W44" s="140"/>
    </row>
    <row r="45" ht="15">
      <c r="W45" s="140"/>
    </row>
    <row r="46" ht="15">
      <c r="W46" s="140"/>
    </row>
    <row r="47" ht="15">
      <c r="W47" s="140"/>
    </row>
    <row r="48" ht="15">
      <c r="W48" s="140"/>
    </row>
    <row r="49" ht="15">
      <c r="W49" s="140"/>
    </row>
    <row r="50" ht="15">
      <c r="W50" s="140"/>
    </row>
    <row r="51" ht="15">
      <c r="W51" s="140"/>
    </row>
    <row r="52" ht="15">
      <c r="W52" s="140"/>
    </row>
    <row r="53" ht="15">
      <c r="W53" s="140"/>
    </row>
    <row r="54" ht="15">
      <c r="W54" s="140"/>
    </row>
    <row r="55" ht="15">
      <c r="W55" s="140"/>
    </row>
    <row r="56" ht="15">
      <c r="W56" s="140"/>
    </row>
    <row r="57" ht="15">
      <c r="W57" s="140"/>
    </row>
    <row r="58" ht="15">
      <c r="W58" s="140"/>
    </row>
    <row r="59" ht="15">
      <c r="W59" s="140"/>
    </row>
    <row r="60" ht="15">
      <c r="W60" s="140"/>
    </row>
    <row r="61" ht="15">
      <c r="W61" s="140"/>
    </row>
    <row r="62" ht="15">
      <c r="W62" s="140"/>
    </row>
    <row r="63" ht="15">
      <c r="W63" s="140"/>
    </row>
    <row r="64" ht="15">
      <c r="W64" s="140"/>
    </row>
    <row r="65" ht="15">
      <c r="W65" s="140"/>
    </row>
    <row r="66" ht="15">
      <c r="W66" s="140"/>
    </row>
    <row r="67" ht="15">
      <c r="W67" s="140"/>
    </row>
    <row r="68" ht="15">
      <c r="W68" s="140"/>
    </row>
    <row r="69" ht="15">
      <c r="W69" s="140"/>
    </row>
    <row r="70" ht="15">
      <c r="W70" s="140"/>
    </row>
    <row r="71" ht="15">
      <c r="W71" s="140"/>
    </row>
    <row r="72" ht="15">
      <c r="W72" s="140"/>
    </row>
    <row r="73" ht="15">
      <c r="W73" s="140"/>
    </row>
    <row r="74" ht="15">
      <c r="W74" s="140"/>
    </row>
    <row r="75" ht="15">
      <c r="W75" s="140"/>
    </row>
    <row r="76" ht="15">
      <c r="W76" s="140"/>
    </row>
    <row r="77" ht="15">
      <c r="W77" s="140"/>
    </row>
    <row r="78" ht="15">
      <c r="W78" s="140"/>
    </row>
    <row r="79" ht="15">
      <c r="W79" s="140"/>
    </row>
    <row r="80" ht="15">
      <c r="W80" s="140"/>
    </row>
    <row r="81" ht="15">
      <c r="W81" s="140"/>
    </row>
    <row r="82" ht="15">
      <c r="W82" s="140"/>
    </row>
    <row r="83" ht="15">
      <c r="W83" s="140"/>
    </row>
    <row r="84" ht="15">
      <c r="W84" s="140"/>
    </row>
    <row r="85" ht="15">
      <c r="W85" s="140"/>
    </row>
    <row r="86" ht="15">
      <c r="W86" s="140"/>
    </row>
    <row r="87" ht="15">
      <c r="W87" s="140"/>
    </row>
    <row r="88" ht="15">
      <c r="W88" s="140"/>
    </row>
    <row r="89" ht="15">
      <c r="W89" s="140"/>
    </row>
    <row r="90" ht="15">
      <c r="W90" s="140"/>
    </row>
    <row r="91" ht="15">
      <c r="W91" s="140"/>
    </row>
    <row r="92" ht="15">
      <c r="W92" s="140"/>
    </row>
    <row r="93" ht="15">
      <c r="W93" s="140"/>
    </row>
    <row r="94" ht="15">
      <c r="W94" s="140"/>
    </row>
    <row r="95" ht="15">
      <c r="W95" s="140"/>
    </row>
    <row r="96" ht="15">
      <c r="W96" s="140"/>
    </row>
    <row r="97" ht="15">
      <c r="W97" s="140"/>
    </row>
    <row r="98" ht="15">
      <c r="W98" s="140"/>
    </row>
    <row r="99" ht="15">
      <c r="W99" s="140"/>
    </row>
    <row r="100" ht="15">
      <c r="W100" s="140"/>
    </row>
    <row r="101" ht="15">
      <c r="W101" s="140"/>
    </row>
    <row r="102" ht="15">
      <c r="W102" s="140"/>
    </row>
    <row r="103" ht="15">
      <c r="W103" s="140"/>
    </row>
    <row r="104" ht="15">
      <c r="W104" s="140"/>
    </row>
    <row r="105" ht="15">
      <c r="W105" s="140"/>
    </row>
    <row r="106" ht="15">
      <c r="W106" s="140"/>
    </row>
    <row r="107" ht="15">
      <c r="W107" s="140"/>
    </row>
    <row r="108" ht="15">
      <c r="W108" s="140"/>
    </row>
    <row r="109" ht="15">
      <c r="W109" s="140"/>
    </row>
    <row r="110" ht="15">
      <c r="W110" s="140"/>
    </row>
    <row r="111" ht="15">
      <c r="W111" s="140"/>
    </row>
    <row r="112" ht="15">
      <c r="W112" s="140"/>
    </row>
    <row r="113" ht="15">
      <c r="W113" s="140"/>
    </row>
    <row r="114" ht="15">
      <c r="W114" s="140"/>
    </row>
    <row r="115" ht="15">
      <c r="W115" s="140"/>
    </row>
    <row r="116" ht="15">
      <c r="W116" s="140"/>
    </row>
    <row r="117" ht="15">
      <c r="W117" s="140"/>
    </row>
    <row r="118" ht="15">
      <c r="W118" s="140"/>
    </row>
    <row r="119" ht="15">
      <c r="W119" s="140"/>
    </row>
    <row r="120" ht="15">
      <c r="W120" s="140"/>
    </row>
    <row r="121" ht="15">
      <c r="W121" s="140"/>
    </row>
    <row r="122" ht="15">
      <c r="W122" s="140"/>
    </row>
    <row r="123" ht="15">
      <c r="W123" s="140"/>
    </row>
    <row r="124" ht="15">
      <c r="W124" s="140"/>
    </row>
    <row r="125" ht="15">
      <c r="W125" s="140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view="pageBreakPreview" zoomScale="60" zoomScalePageLayoutView="0" workbookViewId="0" topLeftCell="A92">
      <selection activeCell="C2" sqref="C1:C65536"/>
    </sheetView>
  </sheetViews>
  <sheetFormatPr defaultColWidth="9.140625" defaultRowHeight="15"/>
  <cols>
    <col min="1" max="1" width="7.140625" style="39" customWidth="1"/>
    <col min="2" max="2" width="9.7109375" style="0" customWidth="1"/>
    <col min="3" max="3" width="34.7109375" style="0" customWidth="1"/>
    <col min="4" max="4" width="15.421875" style="0" hidden="1" customWidth="1"/>
    <col min="5" max="5" width="19.140625" style="0" hidden="1" customWidth="1"/>
    <col min="6" max="6" width="13.140625" style="0" hidden="1" customWidth="1"/>
    <col min="7" max="7" width="13.00390625" style="0" hidden="1" customWidth="1"/>
    <col min="8" max="8" width="28.421875" style="0" customWidth="1"/>
    <col min="9" max="9" width="28.421875" style="0" hidden="1" customWidth="1"/>
    <col min="10" max="10" width="7.421875" style="0" customWidth="1"/>
    <col min="11" max="11" width="42.140625" style="0" hidden="1" customWidth="1"/>
    <col min="12" max="12" width="20.57421875" style="0" hidden="1" customWidth="1"/>
    <col min="13" max="13" width="36.421875" style="0" customWidth="1"/>
    <col min="14" max="14" width="20.00390625" style="80" customWidth="1"/>
    <col min="15" max="15" width="36.421875" style="0" customWidth="1"/>
    <col min="16" max="16" width="20.00390625" style="0" customWidth="1"/>
    <col min="17" max="17" width="16.00390625" style="38" customWidth="1"/>
    <col min="18" max="18" width="15.140625" style="38" hidden="1" customWidth="1"/>
    <col min="19" max="19" width="15.421875" style="38" hidden="1" customWidth="1"/>
    <col min="20" max="20" width="18.28125" style="24" customWidth="1"/>
    <col min="21" max="21" width="17.28125" style="0" customWidth="1"/>
    <col min="22" max="22" width="15.7109375" style="0" customWidth="1"/>
    <col min="23" max="23" width="59.140625" style="135" customWidth="1"/>
    <col min="24" max="24" width="50.421875" style="0" customWidth="1"/>
    <col min="25" max="25" width="14.00390625" style="0" customWidth="1"/>
  </cols>
  <sheetData>
    <row r="1" spans="15:24" ht="276.75" customHeight="1" hidden="1">
      <c r="O1" s="185"/>
      <c r="P1" s="185"/>
      <c r="Q1" s="186"/>
      <c r="R1" s="186"/>
      <c r="S1" s="186"/>
      <c r="T1" s="186"/>
      <c r="U1" s="186"/>
      <c r="V1" s="186"/>
      <c r="W1" s="186"/>
      <c r="X1" s="186"/>
    </row>
    <row r="2" spans="1:24" ht="270" customHeight="1">
      <c r="A2" s="51"/>
      <c r="B2" s="51"/>
      <c r="C2" s="51" t="s">
        <v>459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81"/>
      <c r="O2" s="51"/>
      <c r="P2" s="180" t="s">
        <v>507</v>
      </c>
      <c r="Q2" s="180"/>
      <c r="R2" s="180"/>
      <c r="S2" s="180"/>
      <c r="T2" s="180"/>
      <c r="U2" s="180"/>
      <c r="V2" s="180"/>
      <c r="W2" s="180"/>
      <c r="X2" s="180"/>
    </row>
    <row r="3" spans="1:24" ht="64.5" customHeight="1">
      <c r="A3" s="187" t="s">
        <v>508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24" ht="33.75" customHeight="1">
      <c r="A4" s="182" t="s">
        <v>445</v>
      </c>
      <c r="B4" s="182" t="s">
        <v>446</v>
      </c>
      <c r="C4" s="182" t="s">
        <v>1</v>
      </c>
      <c r="D4" s="182" t="s">
        <v>462</v>
      </c>
      <c r="E4" s="182" t="s">
        <v>292</v>
      </c>
      <c r="F4" s="182" t="s">
        <v>2</v>
      </c>
      <c r="G4" s="182" t="s">
        <v>343</v>
      </c>
      <c r="H4" s="182" t="s">
        <v>361</v>
      </c>
      <c r="I4" s="183" t="s">
        <v>364</v>
      </c>
      <c r="J4" s="182" t="s">
        <v>216</v>
      </c>
      <c r="K4" s="182" t="s">
        <v>418</v>
      </c>
      <c r="L4" s="182" t="s">
        <v>408</v>
      </c>
      <c r="M4" s="26"/>
      <c r="N4" s="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114" customHeight="1">
      <c r="A5" s="182"/>
      <c r="B5" s="182"/>
      <c r="C5" s="182"/>
      <c r="D5" s="182"/>
      <c r="E5" s="182"/>
      <c r="F5" s="182"/>
      <c r="G5" s="182"/>
      <c r="H5" s="182"/>
      <c r="I5" s="184"/>
      <c r="J5" s="182"/>
      <c r="K5" s="182"/>
      <c r="L5" s="182"/>
      <c r="M5" s="26" t="s">
        <v>547</v>
      </c>
      <c r="N5" s="35" t="s">
        <v>456</v>
      </c>
      <c r="O5" s="26" t="s">
        <v>375</v>
      </c>
      <c r="P5" s="35" t="s">
        <v>456</v>
      </c>
      <c r="Q5" s="35" t="s">
        <v>457</v>
      </c>
      <c r="R5" s="35" t="s">
        <v>454</v>
      </c>
      <c r="S5" s="35" t="s">
        <v>460</v>
      </c>
      <c r="T5" s="26" t="s">
        <v>500</v>
      </c>
      <c r="U5" s="26" t="s">
        <v>501</v>
      </c>
      <c r="V5" s="26" t="s">
        <v>374</v>
      </c>
      <c r="W5" s="127" t="s">
        <v>668</v>
      </c>
      <c r="X5" s="26" t="s">
        <v>376</v>
      </c>
    </row>
    <row r="6" spans="1:24" ht="42" customHeight="1">
      <c r="A6" s="174" t="s">
        <v>526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/>
    </row>
    <row r="7" spans="1:24" ht="98.25" customHeight="1">
      <c r="A7" s="26" t="s">
        <v>21</v>
      </c>
      <c r="B7" s="26">
        <v>8</v>
      </c>
      <c r="C7" s="30" t="s">
        <v>312</v>
      </c>
      <c r="D7" s="26"/>
      <c r="E7" s="26"/>
      <c r="F7" s="26"/>
      <c r="G7" s="26"/>
      <c r="H7" s="18" t="s">
        <v>493</v>
      </c>
      <c r="I7" s="18" t="s">
        <v>495</v>
      </c>
      <c r="J7" s="26" t="s">
        <v>97</v>
      </c>
      <c r="K7" s="26"/>
      <c r="L7" s="26"/>
      <c r="M7" s="26" t="s">
        <v>525</v>
      </c>
      <c r="N7" s="36">
        <v>2619412.74</v>
      </c>
      <c r="O7" s="26" t="s">
        <v>525</v>
      </c>
      <c r="P7" s="47" t="s">
        <v>21</v>
      </c>
      <c r="Q7" s="36">
        <v>2619412.74</v>
      </c>
      <c r="R7" s="47" t="s">
        <v>21</v>
      </c>
      <c r="S7" s="35"/>
      <c r="T7" s="108" t="s">
        <v>559</v>
      </c>
      <c r="U7" s="37">
        <v>2619412.74</v>
      </c>
      <c r="V7" s="37">
        <v>2619412.74</v>
      </c>
      <c r="W7" s="128"/>
      <c r="X7" s="30" t="s">
        <v>568</v>
      </c>
    </row>
    <row r="8" spans="1:24" ht="4.5" customHeight="1">
      <c r="A8" s="84"/>
      <c r="B8" s="84"/>
      <c r="C8" s="84"/>
      <c r="D8" s="85"/>
      <c r="E8" s="86"/>
      <c r="F8" s="87"/>
      <c r="G8" s="87"/>
      <c r="H8" s="88"/>
      <c r="I8" s="89"/>
      <c r="J8" s="84"/>
      <c r="K8" s="90"/>
      <c r="L8" s="90"/>
      <c r="M8" s="88"/>
      <c r="N8" s="88"/>
      <c r="O8" s="91"/>
      <c r="P8" s="92"/>
      <c r="Q8" s="92"/>
      <c r="R8" s="92"/>
      <c r="S8" s="92"/>
      <c r="T8" s="93"/>
      <c r="U8" s="94"/>
      <c r="V8" s="94"/>
      <c r="W8" s="129"/>
      <c r="X8" s="84"/>
    </row>
    <row r="9" spans="1:24" ht="30.75">
      <c r="A9" s="26" t="s">
        <v>21</v>
      </c>
      <c r="B9" s="26">
        <v>10</v>
      </c>
      <c r="C9" s="27" t="s">
        <v>421</v>
      </c>
      <c r="D9" s="27"/>
      <c r="E9" s="27"/>
      <c r="F9" s="27"/>
      <c r="G9" s="27"/>
      <c r="H9" s="27" t="s">
        <v>88</v>
      </c>
      <c r="I9" s="27" t="s">
        <v>496</v>
      </c>
      <c r="J9" s="26" t="s">
        <v>93</v>
      </c>
      <c r="K9" s="26"/>
      <c r="L9" s="26"/>
      <c r="M9" s="29" t="s">
        <v>494</v>
      </c>
      <c r="N9" s="54">
        <v>581790.86</v>
      </c>
      <c r="O9" s="29" t="s">
        <v>494</v>
      </c>
      <c r="P9" s="47" t="s">
        <v>21</v>
      </c>
      <c r="Q9" s="54">
        <v>581790.86</v>
      </c>
      <c r="R9" s="47" t="s">
        <v>21</v>
      </c>
      <c r="S9" s="35"/>
      <c r="T9" s="108" t="s">
        <v>561</v>
      </c>
      <c r="U9" s="109">
        <v>581790.86</v>
      </c>
      <c r="V9" s="109">
        <v>581790.86</v>
      </c>
      <c r="W9" s="130"/>
      <c r="X9" s="30" t="s">
        <v>568</v>
      </c>
    </row>
    <row r="10" spans="1:24" ht="4.5" customHeight="1">
      <c r="A10" s="84"/>
      <c r="B10" s="84"/>
      <c r="C10" s="84"/>
      <c r="D10" s="85"/>
      <c r="E10" s="86"/>
      <c r="F10" s="87"/>
      <c r="G10" s="87"/>
      <c r="H10" s="88"/>
      <c r="I10" s="89"/>
      <c r="J10" s="84"/>
      <c r="K10" s="90"/>
      <c r="L10" s="90"/>
      <c r="M10" s="88"/>
      <c r="N10" s="88"/>
      <c r="O10" s="91"/>
      <c r="P10" s="92"/>
      <c r="Q10" s="92"/>
      <c r="R10" s="92"/>
      <c r="S10" s="92"/>
      <c r="T10" s="93"/>
      <c r="U10" s="94"/>
      <c r="V10" s="94"/>
      <c r="W10" s="129"/>
      <c r="X10" s="84"/>
    </row>
    <row r="11" spans="1:24" ht="30.75">
      <c r="A11" s="26" t="s">
        <v>21</v>
      </c>
      <c r="B11" s="26" t="s">
        <v>21</v>
      </c>
      <c r="C11" s="63" t="s">
        <v>136</v>
      </c>
      <c r="D11" s="26"/>
      <c r="E11" s="26"/>
      <c r="F11" s="26"/>
      <c r="G11" s="26"/>
      <c r="H11" s="63" t="s">
        <v>499</v>
      </c>
      <c r="I11" s="63" t="s">
        <v>506</v>
      </c>
      <c r="J11" s="26" t="s">
        <v>94</v>
      </c>
      <c r="K11" s="26"/>
      <c r="L11" s="26"/>
      <c r="M11" s="26" t="s">
        <v>363</v>
      </c>
      <c r="N11" s="54">
        <v>2616961.06</v>
      </c>
      <c r="O11" s="26" t="s">
        <v>363</v>
      </c>
      <c r="P11" s="47" t="s">
        <v>21</v>
      </c>
      <c r="Q11" s="54">
        <v>2616961.06</v>
      </c>
      <c r="R11" s="47" t="s">
        <v>21</v>
      </c>
      <c r="S11" s="35"/>
      <c r="T11" s="108" t="s">
        <v>560</v>
      </c>
      <c r="U11" s="109">
        <v>2616961.06</v>
      </c>
      <c r="V11" s="109">
        <v>2616961.06</v>
      </c>
      <c r="W11" s="130"/>
      <c r="X11" s="30" t="s">
        <v>568</v>
      </c>
    </row>
    <row r="12" spans="1:24" ht="4.5" customHeight="1">
      <c r="A12" s="84"/>
      <c r="B12" s="84"/>
      <c r="C12" s="84"/>
      <c r="D12" s="85"/>
      <c r="E12" s="86"/>
      <c r="F12" s="87"/>
      <c r="G12" s="87"/>
      <c r="H12" s="88"/>
      <c r="I12" s="89"/>
      <c r="J12" s="84"/>
      <c r="K12" s="90"/>
      <c r="L12" s="90"/>
      <c r="M12" s="88"/>
      <c r="N12" s="88"/>
      <c r="O12" s="91"/>
      <c r="P12" s="92"/>
      <c r="Q12" s="92"/>
      <c r="R12" s="92"/>
      <c r="S12" s="92"/>
      <c r="T12" s="93"/>
      <c r="U12" s="94"/>
      <c r="V12" s="94"/>
      <c r="W12" s="129"/>
      <c r="X12" s="84"/>
    </row>
    <row r="13" spans="1:24" ht="30.75">
      <c r="A13" s="26" t="s">
        <v>21</v>
      </c>
      <c r="B13" s="26" t="s">
        <v>21</v>
      </c>
      <c r="C13" s="63" t="s">
        <v>127</v>
      </c>
      <c r="D13" s="26"/>
      <c r="E13" s="26"/>
      <c r="F13" s="26"/>
      <c r="G13" s="26"/>
      <c r="H13" s="18" t="s">
        <v>87</v>
      </c>
      <c r="I13" s="47" t="s">
        <v>21</v>
      </c>
      <c r="J13" s="26" t="s">
        <v>94</v>
      </c>
      <c r="K13" s="26"/>
      <c r="L13" s="26"/>
      <c r="M13" s="26" t="s">
        <v>553</v>
      </c>
      <c r="N13" s="54">
        <v>36511.68</v>
      </c>
      <c r="O13" s="26" t="s">
        <v>553</v>
      </c>
      <c r="P13" s="47" t="s">
        <v>21</v>
      </c>
      <c r="Q13" s="54">
        <v>36511.68</v>
      </c>
      <c r="R13" s="47" t="s">
        <v>21</v>
      </c>
      <c r="S13" s="35"/>
      <c r="T13" s="108" t="s">
        <v>573</v>
      </c>
      <c r="U13" s="109">
        <v>36511.68</v>
      </c>
      <c r="V13" s="109">
        <v>36511.68</v>
      </c>
      <c r="W13" s="130"/>
      <c r="X13" s="30" t="s">
        <v>568</v>
      </c>
    </row>
    <row r="14" spans="1:24" ht="4.5" customHeight="1">
      <c r="A14" s="84"/>
      <c r="B14" s="84"/>
      <c r="C14" s="84"/>
      <c r="D14" s="85"/>
      <c r="E14" s="86"/>
      <c r="F14" s="87"/>
      <c r="G14" s="87"/>
      <c r="H14" s="88"/>
      <c r="I14" s="89"/>
      <c r="J14" s="84"/>
      <c r="K14" s="90"/>
      <c r="L14" s="90"/>
      <c r="M14" s="88"/>
      <c r="N14" s="88"/>
      <c r="O14" s="91"/>
      <c r="P14" s="92"/>
      <c r="Q14" s="92"/>
      <c r="R14" s="92"/>
      <c r="S14" s="92"/>
      <c r="T14" s="93"/>
      <c r="U14" s="94"/>
      <c r="V14" s="94"/>
      <c r="W14" s="129"/>
      <c r="X14" s="84"/>
    </row>
    <row r="15" spans="1:24" ht="30.75">
      <c r="A15" s="26" t="s">
        <v>21</v>
      </c>
      <c r="B15" s="26" t="s">
        <v>21</v>
      </c>
      <c r="C15" s="63" t="s">
        <v>46</v>
      </c>
      <c r="D15" s="26"/>
      <c r="E15" s="26"/>
      <c r="F15" s="26"/>
      <c r="G15" s="26"/>
      <c r="H15" s="18" t="s">
        <v>87</v>
      </c>
      <c r="I15" s="47"/>
      <c r="J15" s="26" t="s">
        <v>94</v>
      </c>
      <c r="K15" s="26"/>
      <c r="L15" s="26"/>
      <c r="M15" s="26" t="s">
        <v>552</v>
      </c>
      <c r="N15" s="54">
        <v>14076.26</v>
      </c>
      <c r="O15" s="26" t="s">
        <v>552</v>
      </c>
      <c r="P15" s="47" t="s">
        <v>21</v>
      </c>
      <c r="Q15" s="54">
        <v>14076.26</v>
      </c>
      <c r="R15" s="47" t="s">
        <v>21</v>
      </c>
      <c r="S15" s="35"/>
      <c r="T15" s="108" t="s">
        <v>609</v>
      </c>
      <c r="U15" s="109">
        <v>14076.26</v>
      </c>
      <c r="V15" s="109">
        <v>14076.26</v>
      </c>
      <c r="W15" s="130"/>
      <c r="X15" s="30" t="s">
        <v>568</v>
      </c>
    </row>
    <row r="16" spans="1:24" ht="4.5" customHeight="1">
      <c r="A16" s="84"/>
      <c r="B16" s="84"/>
      <c r="C16" s="84"/>
      <c r="D16" s="85"/>
      <c r="E16" s="86"/>
      <c r="F16" s="87"/>
      <c r="G16" s="87"/>
      <c r="H16" s="88"/>
      <c r="I16" s="89"/>
      <c r="J16" s="84"/>
      <c r="K16" s="90"/>
      <c r="L16" s="90"/>
      <c r="M16" s="88"/>
      <c r="N16" s="88"/>
      <c r="O16" s="91"/>
      <c r="P16" s="92"/>
      <c r="Q16" s="92"/>
      <c r="R16" s="92"/>
      <c r="S16" s="92"/>
      <c r="T16" s="93"/>
      <c r="U16" s="94"/>
      <c r="V16" s="94"/>
      <c r="W16" s="129"/>
      <c r="X16" s="84"/>
    </row>
    <row r="17" spans="1:24" ht="30.75">
      <c r="A17" s="26" t="s">
        <v>21</v>
      </c>
      <c r="B17" s="26">
        <v>2</v>
      </c>
      <c r="C17" s="30" t="s">
        <v>3</v>
      </c>
      <c r="D17" s="30"/>
      <c r="E17" s="28"/>
      <c r="F17" s="53"/>
      <c r="G17" s="53"/>
      <c r="H17" s="18" t="s">
        <v>87</v>
      </c>
      <c r="I17" s="47" t="s">
        <v>21</v>
      </c>
      <c r="J17" s="29" t="s">
        <v>94</v>
      </c>
      <c r="K17" s="29"/>
      <c r="L17" s="29"/>
      <c r="M17" s="47" t="s">
        <v>521</v>
      </c>
      <c r="N17" s="36">
        <v>42544.64</v>
      </c>
      <c r="O17" s="47" t="s">
        <v>521</v>
      </c>
      <c r="P17" s="47" t="s">
        <v>21</v>
      </c>
      <c r="Q17" s="36">
        <v>42544.64</v>
      </c>
      <c r="R17" s="47" t="s">
        <v>21</v>
      </c>
      <c r="S17" s="36"/>
      <c r="T17" s="108" t="s">
        <v>608</v>
      </c>
      <c r="U17" s="110">
        <v>42544.64</v>
      </c>
      <c r="V17" s="110">
        <v>42544.64</v>
      </c>
      <c r="W17" s="131"/>
      <c r="X17" s="30" t="s">
        <v>641</v>
      </c>
    </row>
    <row r="18" spans="1:24" ht="4.5" customHeight="1">
      <c r="A18" s="84"/>
      <c r="B18" s="84"/>
      <c r="C18" s="84"/>
      <c r="D18" s="85"/>
      <c r="E18" s="86"/>
      <c r="F18" s="87"/>
      <c r="G18" s="87"/>
      <c r="H18" s="88"/>
      <c r="I18" s="89"/>
      <c r="J18" s="84"/>
      <c r="K18" s="90"/>
      <c r="L18" s="90"/>
      <c r="M18" s="88"/>
      <c r="N18" s="88"/>
      <c r="O18" s="91"/>
      <c r="P18" s="92"/>
      <c r="Q18" s="92"/>
      <c r="R18" s="92"/>
      <c r="S18" s="92"/>
      <c r="T18" s="93"/>
      <c r="U18" s="94"/>
      <c r="V18" s="94"/>
      <c r="W18" s="129"/>
      <c r="X18" s="84"/>
    </row>
    <row r="19" spans="1:24" ht="38.25" customHeight="1">
      <c r="A19" s="174" t="s">
        <v>527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</row>
    <row r="20" spans="1:24" ht="4.5" customHeight="1">
      <c r="A20" s="84"/>
      <c r="B20" s="84"/>
      <c r="C20" s="84"/>
      <c r="D20" s="85"/>
      <c r="E20" s="86"/>
      <c r="F20" s="87"/>
      <c r="G20" s="87"/>
      <c r="H20" s="88"/>
      <c r="I20" s="89"/>
      <c r="J20" s="84"/>
      <c r="K20" s="90"/>
      <c r="L20" s="90"/>
      <c r="M20" s="88"/>
      <c r="N20" s="88"/>
      <c r="O20" s="91"/>
      <c r="P20" s="92"/>
      <c r="Q20" s="92"/>
      <c r="R20" s="92"/>
      <c r="S20" s="92"/>
      <c r="T20" s="93"/>
      <c r="U20" s="94"/>
      <c r="V20" s="94"/>
      <c r="W20" s="132"/>
      <c r="X20" s="84"/>
    </row>
    <row r="21" spans="1:24" ht="31.5" customHeight="1">
      <c r="A21" s="199">
        <v>1</v>
      </c>
      <c r="B21" s="199">
        <v>77</v>
      </c>
      <c r="C21" s="177" t="s">
        <v>155</v>
      </c>
      <c r="D21" s="30"/>
      <c r="E21" s="28"/>
      <c r="F21" s="53"/>
      <c r="G21" s="53"/>
      <c r="H21" s="202" t="s">
        <v>87</v>
      </c>
      <c r="I21" s="18" t="s">
        <v>498</v>
      </c>
      <c r="J21" s="199" t="s">
        <v>94</v>
      </c>
      <c r="K21" s="29"/>
      <c r="L21" s="29"/>
      <c r="M21" s="205" t="s">
        <v>502</v>
      </c>
      <c r="N21" s="208">
        <f>3523258.62-1591437.95+100000</f>
        <v>2031820.6700000002</v>
      </c>
      <c r="O21" s="47" t="s">
        <v>363</v>
      </c>
      <c r="P21" s="36">
        <f>3523258.62-1591437.95-13781.01</f>
        <v>1918039.6600000001</v>
      </c>
      <c r="Q21" s="36">
        <f>3523258.62-1591437.95-13781.01</f>
        <v>1918039.6600000001</v>
      </c>
      <c r="R21" s="36"/>
      <c r="S21" s="36"/>
      <c r="T21" s="199" t="s">
        <v>562</v>
      </c>
      <c r="U21" s="208">
        <v>1983285.87</v>
      </c>
      <c r="V21" s="211">
        <v>0</v>
      </c>
      <c r="W21" s="131"/>
      <c r="X21" s="214" t="s">
        <v>650</v>
      </c>
    </row>
    <row r="22" spans="1:24" ht="31.5" customHeight="1">
      <c r="A22" s="200"/>
      <c r="B22" s="200"/>
      <c r="C22" s="178"/>
      <c r="D22" s="30"/>
      <c r="E22" s="28"/>
      <c r="F22" s="53"/>
      <c r="G22" s="53"/>
      <c r="H22" s="203"/>
      <c r="I22" s="18"/>
      <c r="J22" s="200"/>
      <c r="K22" s="29"/>
      <c r="L22" s="29"/>
      <c r="M22" s="206"/>
      <c r="N22" s="209"/>
      <c r="O22" s="47" t="s">
        <v>649</v>
      </c>
      <c r="P22" s="32">
        <v>101690.25</v>
      </c>
      <c r="Q22" s="32">
        <v>95507.74</v>
      </c>
      <c r="R22" s="32"/>
      <c r="S22" s="36"/>
      <c r="T22" s="200"/>
      <c r="U22" s="209"/>
      <c r="V22" s="212"/>
      <c r="W22" s="131"/>
      <c r="X22" s="215"/>
    </row>
    <row r="23" spans="1:24" ht="15">
      <c r="A23" s="201"/>
      <c r="B23" s="201"/>
      <c r="C23" s="179"/>
      <c r="D23" s="30"/>
      <c r="E23" s="28"/>
      <c r="F23" s="53"/>
      <c r="G23" s="53"/>
      <c r="H23" s="204"/>
      <c r="I23" s="18" t="s">
        <v>498</v>
      </c>
      <c r="J23" s="201"/>
      <c r="K23" s="29"/>
      <c r="L23" s="29"/>
      <c r="M23" s="207"/>
      <c r="N23" s="210"/>
      <c r="O23" s="36" t="s">
        <v>537</v>
      </c>
      <c r="P23" s="55">
        <f>SUM(P21:P22)</f>
        <v>2019729.9100000001</v>
      </c>
      <c r="Q23" s="55">
        <f>SUM(Q21:Q22)</f>
        <v>2013547.4000000001</v>
      </c>
      <c r="R23" s="47" t="s">
        <v>21</v>
      </c>
      <c r="S23" s="36"/>
      <c r="T23" s="201"/>
      <c r="U23" s="210"/>
      <c r="V23" s="213"/>
      <c r="W23" s="131"/>
      <c r="X23" s="216"/>
    </row>
    <row r="24" spans="1:24" ht="4.5" customHeight="1">
      <c r="A24" s="84"/>
      <c r="B24" s="84"/>
      <c r="C24" s="84"/>
      <c r="D24" s="85"/>
      <c r="E24" s="86"/>
      <c r="F24" s="87"/>
      <c r="G24" s="87"/>
      <c r="H24" s="88"/>
      <c r="I24" s="89"/>
      <c r="J24" s="84"/>
      <c r="K24" s="90"/>
      <c r="L24" s="90"/>
      <c r="M24" s="88"/>
      <c r="N24" s="88"/>
      <c r="O24" s="91"/>
      <c r="P24" s="92"/>
      <c r="Q24" s="92"/>
      <c r="R24" s="92"/>
      <c r="S24" s="92"/>
      <c r="T24" s="93"/>
      <c r="U24" s="94"/>
      <c r="V24" s="141"/>
      <c r="W24" s="131"/>
      <c r="X24" s="152"/>
    </row>
    <row r="25" spans="1:24" ht="30.75">
      <c r="A25" s="199">
        <v>2</v>
      </c>
      <c r="B25" s="199">
        <v>8</v>
      </c>
      <c r="C25" s="177" t="s">
        <v>312</v>
      </c>
      <c r="D25" s="30"/>
      <c r="E25" s="28">
        <v>41323</v>
      </c>
      <c r="F25" s="53" t="s">
        <v>21</v>
      </c>
      <c r="G25" s="53"/>
      <c r="H25" s="202" t="s">
        <v>493</v>
      </c>
      <c r="I25" s="18" t="s">
        <v>495</v>
      </c>
      <c r="J25" s="199" t="s">
        <v>97</v>
      </c>
      <c r="K25" s="29" t="s">
        <v>381</v>
      </c>
      <c r="L25" s="29" t="s">
        <v>409</v>
      </c>
      <c r="M25" s="205" t="s">
        <v>509</v>
      </c>
      <c r="N25" s="208">
        <f>13000000</f>
        <v>13000000</v>
      </c>
      <c r="O25" s="47" t="s">
        <v>363</v>
      </c>
      <c r="P25" s="36">
        <v>5756859.88</v>
      </c>
      <c r="Q25" s="36">
        <v>4621936.1</v>
      </c>
      <c r="R25" s="36">
        <v>3916895</v>
      </c>
      <c r="S25" s="36"/>
      <c r="T25" s="29" t="s">
        <v>618</v>
      </c>
      <c r="U25" s="23">
        <v>4621936.1</v>
      </c>
      <c r="V25" s="142">
        <v>1386580.83</v>
      </c>
      <c r="W25" s="131"/>
      <c r="X25" s="214" t="s">
        <v>635</v>
      </c>
    </row>
    <row r="26" spans="1:24" ht="30.75">
      <c r="A26" s="200"/>
      <c r="B26" s="200"/>
      <c r="C26" s="178"/>
      <c r="D26" s="30"/>
      <c r="E26" s="28"/>
      <c r="F26" s="53"/>
      <c r="G26" s="53"/>
      <c r="H26" s="203"/>
      <c r="I26" s="18"/>
      <c r="J26" s="200"/>
      <c r="K26" s="29"/>
      <c r="L26" s="29"/>
      <c r="M26" s="206"/>
      <c r="N26" s="209"/>
      <c r="O26" s="47" t="s">
        <v>569</v>
      </c>
      <c r="P26" s="36">
        <v>3397715.49</v>
      </c>
      <c r="Q26" s="36">
        <v>2653650.98</v>
      </c>
      <c r="R26" s="36">
        <v>2248856.76</v>
      </c>
      <c r="S26" s="36"/>
      <c r="T26" s="29" t="s">
        <v>597</v>
      </c>
      <c r="U26" s="23">
        <v>2653650.98</v>
      </c>
      <c r="V26" s="142">
        <v>796095.29</v>
      </c>
      <c r="W26" s="131"/>
      <c r="X26" s="215"/>
    </row>
    <row r="27" spans="1:24" ht="30.75">
      <c r="A27" s="200"/>
      <c r="B27" s="200"/>
      <c r="C27" s="178"/>
      <c r="D27" s="30"/>
      <c r="E27" s="28"/>
      <c r="F27" s="53"/>
      <c r="G27" s="53"/>
      <c r="H27" s="203"/>
      <c r="I27" s="18"/>
      <c r="J27" s="200"/>
      <c r="K27" s="29"/>
      <c r="L27" s="29"/>
      <c r="M27" s="206"/>
      <c r="N27" s="209"/>
      <c r="O27" s="47" t="s">
        <v>294</v>
      </c>
      <c r="P27" s="36">
        <v>9154397.52</v>
      </c>
      <c r="Q27" s="36">
        <v>6155853.5</v>
      </c>
      <c r="R27" s="36">
        <v>5216825</v>
      </c>
      <c r="S27" s="36"/>
      <c r="T27" s="29" t="s">
        <v>598</v>
      </c>
      <c r="U27" s="23">
        <v>6155853.5</v>
      </c>
      <c r="V27" s="142">
        <v>1846756.05</v>
      </c>
      <c r="W27" s="131"/>
      <c r="X27" s="215"/>
    </row>
    <row r="28" spans="1:24" ht="30.75">
      <c r="A28" s="200"/>
      <c r="B28" s="200"/>
      <c r="C28" s="178"/>
      <c r="D28" s="30"/>
      <c r="E28" s="28"/>
      <c r="F28" s="53"/>
      <c r="G28" s="53"/>
      <c r="H28" s="203"/>
      <c r="I28" s="18"/>
      <c r="J28" s="200"/>
      <c r="K28" s="29"/>
      <c r="L28" s="29"/>
      <c r="M28" s="206"/>
      <c r="N28" s="209"/>
      <c r="O28" s="47" t="s">
        <v>605</v>
      </c>
      <c r="P28" s="36">
        <v>664126.42</v>
      </c>
      <c r="Q28" s="36">
        <v>389442.48</v>
      </c>
      <c r="R28" s="36">
        <v>321610</v>
      </c>
      <c r="S28" s="36"/>
      <c r="T28" s="29" t="s">
        <v>642</v>
      </c>
      <c r="U28" s="23">
        <v>389442.48</v>
      </c>
      <c r="V28" s="143">
        <v>0</v>
      </c>
      <c r="W28" s="131"/>
      <c r="X28" s="215"/>
    </row>
    <row r="29" spans="1:24" ht="30.75">
      <c r="A29" s="200"/>
      <c r="B29" s="200"/>
      <c r="C29" s="178"/>
      <c r="D29" s="30"/>
      <c r="E29" s="28"/>
      <c r="F29" s="53"/>
      <c r="G29" s="53"/>
      <c r="H29" s="203"/>
      <c r="I29" s="18"/>
      <c r="J29" s="200"/>
      <c r="K29" s="29"/>
      <c r="L29" s="29"/>
      <c r="M29" s="206"/>
      <c r="N29" s="209"/>
      <c r="O29" s="47" t="s">
        <v>494</v>
      </c>
      <c r="P29" s="36">
        <v>1143866.65</v>
      </c>
      <c r="Q29" s="36">
        <v>888354.72</v>
      </c>
      <c r="R29" s="36">
        <v>752842.98</v>
      </c>
      <c r="S29" s="36"/>
      <c r="T29" s="29" t="s">
        <v>643</v>
      </c>
      <c r="U29" s="23">
        <v>888354.72</v>
      </c>
      <c r="V29" s="143">
        <v>0</v>
      </c>
      <c r="W29" s="131"/>
      <c r="X29" s="215"/>
    </row>
    <row r="30" spans="1:24" ht="15">
      <c r="A30" s="201"/>
      <c r="B30" s="201"/>
      <c r="C30" s="179"/>
      <c r="D30" s="30"/>
      <c r="E30" s="28"/>
      <c r="F30" s="53"/>
      <c r="G30" s="53"/>
      <c r="H30" s="204"/>
      <c r="I30" s="18"/>
      <c r="J30" s="201"/>
      <c r="K30" s="29"/>
      <c r="L30" s="29"/>
      <c r="M30" s="207"/>
      <c r="N30" s="210"/>
      <c r="O30" s="36" t="s">
        <v>537</v>
      </c>
      <c r="P30" s="55">
        <f>SUM(P25:P29)</f>
        <v>20116965.96</v>
      </c>
      <c r="Q30" s="55">
        <f>SUM(Q25:Q29)</f>
        <v>14709237.780000001</v>
      </c>
      <c r="R30" s="36"/>
      <c r="S30" s="36"/>
      <c r="T30" s="20"/>
      <c r="U30" s="23"/>
      <c r="V30" s="142"/>
      <c r="W30" s="131"/>
      <c r="X30" s="216"/>
    </row>
    <row r="31" spans="1:24" ht="4.5" customHeight="1">
      <c r="A31" s="84"/>
      <c r="B31" s="84"/>
      <c r="C31" s="84"/>
      <c r="D31" s="85"/>
      <c r="E31" s="86"/>
      <c r="F31" s="87"/>
      <c r="G31" s="87"/>
      <c r="H31" s="88"/>
      <c r="I31" s="89"/>
      <c r="J31" s="84"/>
      <c r="K31" s="90"/>
      <c r="L31" s="90"/>
      <c r="M31" s="88"/>
      <c r="N31" s="88"/>
      <c r="O31" s="91"/>
      <c r="P31" s="92"/>
      <c r="Q31" s="92"/>
      <c r="R31" s="92"/>
      <c r="S31" s="92"/>
      <c r="T31" s="93"/>
      <c r="U31" s="94"/>
      <c r="V31" s="141"/>
      <c r="W31" s="131"/>
      <c r="X31" s="153"/>
    </row>
    <row r="32" spans="1:24" ht="30.75" customHeight="1">
      <c r="A32" s="199">
        <v>3</v>
      </c>
      <c r="B32" s="199">
        <v>95</v>
      </c>
      <c r="C32" s="177" t="s">
        <v>86</v>
      </c>
      <c r="D32" s="27"/>
      <c r="E32" s="33"/>
      <c r="F32" s="56"/>
      <c r="G32" s="56"/>
      <c r="H32" s="202" t="s">
        <v>416</v>
      </c>
      <c r="I32" s="177" t="s">
        <v>496</v>
      </c>
      <c r="J32" s="199" t="s">
        <v>93</v>
      </c>
      <c r="K32" s="29"/>
      <c r="L32" s="29"/>
      <c r="M32" s="205" t="s">
        <v>510</v>
      </c>
      <c r="N32" s="208">
        <v>6000000</v>
      </c>
      <c r="O32" s="47" t="s">
        <v>548</v>
      </c>
      <c r="P32" s="36">
        <v>14184.78</v>
      </c>
      <c r="Q32" s="36">
        <v>14184.78</v>
      </c>
      <c r="R32" s="36">
        <v>12021</v>
      </c>
      <c r="S32" s="36"/>
      <c r="T32" s="29" t="s">
        <v>590</v>
      </c>
      <c r="U32" s="23">
        <v>12021</v>
      </c>
      <c r="V32" s="142">
        <v>4255.43</v>
      </c>
      <c r="W32" s="131"/>
      <c r="X32" s="214" t="s">
        <v>651</v>
      </c>
    </row>
    <row r="33" spans="1:24" ht="30.75">
      <c r="A33" s="200"/>
      <c r="B33" s="200"/>
      <c r="C33" s="178"/>
      <c r="D33" s="27"/>
      <c r="E33" s="33"/>
      <c r="F33" s="56"/>
      <c r="G33" s="56"/>
      <c r="H33" s="203"/>
      <c r="I33" s="178"/>
      <c r="J33" s="200"/>
      <c r="K33" s="29"/>
      <c r="L33" s="29"/>
      <c r="M33" s="206"/>
      <c r="N33" s="209"/>
      <c r="O33" s="47" t="s">
        <v>410</v>
      </c>
      <c r="P33" s="36">
        <v>9067.93</v>
      </c>
      <c r="Q33" s="36">
        <v>9067.93</v>
      </c>
      <c r="R33" s="36">
        <v>7684.69</v>
      </c>
      <c r="S33" s="36"/>
      <c r="T33" s="29" t="s">
        <v>592</v>
      </c>
      <c r="U33" s="23">
        <v>9067.93</v>
      </c>
      <c r="V33" s="142">
        <v>2720.38</v>
      </c>
      <c r="W33" s="131"/>
      <c r="X33" s="215"/>
    </row>
    <row r="34" spans="1:24" ht="15">
      <c r="A34" s="200"/>
      <c r="B34" s="200"/>
      <c r="C34" s="178"/>
      <c r="D34" s="27"/>
      <c r="E34" s="33"/>
      <c r="F34" s="56"/>
      <c r="G34" s="56"/>
      <c r="H34" s="203"/>
      <c r="I34" s="178"/>
      <c r="J34" s="200"/>
      <c r="K34" s="29"/>
      <c r="L34" s="29"/>
      <c r="M34" s="206"/>
      <c r="N34" s="209"/>
      <c r="O34" s="47" t="s">
        <v>363</v>
      </c>
      <c r="P34" s="36">
        <v>2640878.94</v>
      </c>
      <c r="Q34" s="36"/>
      <c r="R34" s="36"/>
      <c r="S34" s="36"/>
      <c r="T34" s="217" t="s">
        <v>572</v>
      </c>
      <c r="U34" s="218"/>
      <c r="V34" s="218"/>
      <c r="W34" s="163"/>
      <c r="X34" s="215"/>
    </row>
    <row r="35" spans="1:24" ht="30.75">
      <c r="A35" s="200"/>
      <c r="B35" s="200"/>
      <c r="C35" s="178"/>
      <c r="D35" s="27"/>
      <c r="E35" s="33"/>
      <c r="F35" s="56"/>
      <c r="G35" s="56"/>
      <c r="H35" s="203"/>
      <c r="I35" s="178"/>
      <c r="J35" s="200"/>
      <c r="K35" s="29"/>
      <c r="L35" s="29"/>
      <c r="M35" s="206"/>
      <c r="N35" s="209"/>
      <c r="O35" s="47" t="s">
        <v>344</v>
      </c>
      <c r="P35" s="36">
        <v>155778.88</v>
      </c>
      <c r="Q35" s="36">
        <v>155452.02</v>
      </c>
      <c r="R35" s="36">
        <v>131739</v>
      </c>
      <c r="S35" s="36"/>
      <c r="T35" s="29" t="s">
        <v>612</v>
      </c>
      <c r="U35" s="23">
        <v>155452.02</v>
      </c>
      <c r="V35" s="142">
        <v>46635.61</v>
      </c>
      <c r="W35" s="131"/>
      <c r="X35" s="215"/>
    </row>
    <row r="36" spans="1:24" ht="30.75">
      <c r="A36" s="200"/>
      <c r="B36" s="200"/>
      <c r="C36" s="178"/>
      <c r="D36" s="27"/>
      <c r="E36" s="33"/>
      <c r="F36" s="56"/>
      <c r="G36" s="56"/>
      <c r="H36" s="203"/>
      <c r="I36" s="178"/>
      <c r="J36" s="200"/>
      <c r="K36" s="29"/>
      <c r="L36" s="29"/>
      <c r="M36" s="206"/>
      <c r="N36" s="209"/>
      <c r="O36" s="47" t="s">
        <v>534</v>
      </c>
      <c r="P36" s="36">
        <v>876685.72</v>
      </c>
      <c r="Q36" s="36">
        <v>747967.78</v>
      </c>
      <c r="R36" s="36">
        <v>633871</v>
      </c>
      <c r="S36" s="36"/>
      <c r="T36" s="29" t="s">
        <v>613</v>
      </c>
      <c r="U36" s="23">
        <v>747967.78</v>
      </c>
      <c r="V36" s="142">
        <v>224390.33</v>
      </c>
      <c r="W36" s="131"/>
      <c r="X36" s="215"/>
    </row>
    <row r="37" spans="1:24" ht="30.75">
      <c r="A37" s="200"/>
      <c r="B37" s="200"/>
      <c r="C37" s="178"/>
      <c r="D37" s="27"/>
      <c r="E37" s="33"/>
      <c r="F37" s="56"/>
      <c r="G37" s="56"/>
      <c r="H37" s="203"/>
      <c r="I37" s="178"/>
      <c r="J37" s="200"/>
      <c r="K37" s="29"/>
      <c r="L37" s="29"/>
      <c r="M37" s="206"/>
      <c r="N37" s="209"/>
      <c r="O37" s="47" t="s">
        <v>401</v>
      </c>
      <c r="P37" s="36">
        <v>262793.08</v>
      </c>
      <c r="Q37" s="36">
        <v>214664.42</v>
      </c>
      <c r="R37" s="36">
        <v>181919</v>
      </c>
      <c r="S37" s="36"/>
      <c r="T37" s="29" t="s">
        <v>627</v>
      </c>
      <c r="U37" s="23">
        <v>214664.42</v>
      </c>
      <c r="V37" s="143">
        <v>0</v>
      </c>
      <c r="W37" s="131"/>
      <c r="X37" s="215"/>
    </row>
    <row r="38" spans="1:24" ht="30.75">
      <c r="A38" s="200"/>
      <c r="B38" s="200"/>
      <c r="C38" s="178"/>
      <c r="D38" s="27"/>
      <c r="E38" s="33"/>
      <c r="F38" s="56"/>
      <c r="G38" s="56"/>
      <c r="H38" s="203"/>
      <c r="I38" s="178"/>
      <c r="J38" s="200"/>
      <c r="K38" s="29"/>
      <c r="L38" s="29"/>
      <c r="M38" s="206"/>
      <c r="N38" s="209"/>
      <c r="O38" s="47" t="s">
        <v>589</v>
      </c>
      <c r="P38" s="36">
        <v>635153.88</v>
      </c>
      <c r="Q38" s="36"/>
      <c r="R38" s="36"/>
      <c r="S38" s="36"/>
      <c r="T38" s="217" t="s">
        <v>632</v>
      </c>
      <c r="U38" s="218"/>
      <c r="V38" s="218"/>
      <c r="W38" s="163"/>
      <c r="X38" s="215"/>
    </row>
    <row r="39" spans="1:24" ht="30.75">
      <c r="A39" s="200"/>
      <c r="B39" s="200"/>
      <c r="C39" s="178"/>
      <c r="D39" s="27"/>
      <c r="E39" s="33"/>
      <c r="F39" s="56"/>
      <c r="G39" s="56"/>
      <c r="H39" s="203"/>
      <c r="I39" s="178"/>
      <c r="J39" s="200"/>
      <c r="K39" s="29"/>
      <c r="L39" s="29"/>
      <c r="M39" s="206"/>
      <c r="N39" s="209"/>
      <c r="O39" s="47" t="s">
        <v>606</v>
      </c>
      <c r="P39" s="36">
        <v>58941.55</v>
      </c>
      <c r="Q39" s="36">
        <v>39509.94</v>
      </c>
      <c r="R39" s="36">
        <v>33483</v>
      </c>
      <c r="S39" s="36"/>
      <c r="T39" s="29" t="s">
        <v>630</v>
      </c>
      <c r="U39" s="23">
        <v>33483</v>
      </c>
      <c r="V39" s="143">
        <v>0</v>
      </c>
      <c r="W39" s="131"/>
      <c r="X39" s="215"/>
    </row>
    <row r="40" spans="1:24" ht="15">
      <c r="A40" s="200"/>
      <c r="B40" s="200"/>
      <c r="C40" s="178"/>
      <c r="D40" s="27"/>
      <c r="E40" s="33"/>
      <c r="F40" s="56"/>
      <c r="G40" s="56"/>
      <c r="H40" s="203"/>
      <c r="I40" s="178"/>
      <c r="J40" s="200"/>
      <c r="K40" s="29"/>
      <c r="L40" s="29"/>
      <c r="M40" s="206"/>
      <c r="N40" s="209"/>
      <c r="O40" s="47" t="s">
        <v>570</v>
      </c>
      <c r="P40" s="36">
        <v>1444608.27</v>
      </c>
      <c r="Q40" s="36"/>
      <c r="R40" s="36"/>
      <c r="S40" s="36"/>
      <c r="T40" s="217" t="s">
        <v>572</v>
      </c>
      <c r="U40" s="218"/>
      <c r="V40" s="218"/>
      <c r="W40" s="163"/>
      <c r="X40" s="215"/>
    </row>
    <row r="41" spans="1:24" ht="30.75">
      <c r="A41" s="200"/>
      <c r="B41" s="200"/>
      <c r="C41" s="178"/>
      <c r="D41" s="27"/>
      <c r="E41" s="33"/>
      <c r="F41" s="56"/>
      <c r="G41" s="56"/>
      <c r="H41" s="203"/>
      <c r="I41" s="178"/>
      <c r="J41" s="200"/>
      <c r="K41" s="29"/>
      <c r="L41" s="29"/>
      <c r="M41" s="206"/>
      <c r="N41" s="209"/>
      <c r="O41" s="47" t="s">
        <v>571</v>
      </c>
      <c r="P41" s="36">
        <v>9695.93</v>
      </c>
      <c r="Q41" s="36">
        <v>9695.93</v>
      </c>
      <c r="R41" s="36">
        <v>8216.89</v>
      </c>
      <c r="S41" s="36"/>
      <c r="T41" s="29" t="s">
        <v>614</v>
      </c>
      <c r="U41" s="23">
        <v>9695.93</v>
      </c>
      <c r="V41" s="142">
        <v>2908.78</v>
      </c>
      <c r="W41" s="131"/>
      <c r="X41" s="215"/>
    </row>
    <row r="42" spans="1:24" ht="15">
      <c r="A42" s="200"/>
      <c r="B42" s="200"/>
      <c r="C42" s="178"/>
      <c r="D42" s="27"/>
      <c r="E42" s="33"/>
      <c r="F42" s="56"/>
      <c r="G42" s="56"/>
      <c r="H42" s="203"/>
      <c r="I42" s="178"/>
      <c r="J42" s="200"/>
      <c r="K42" s="29"/>
      <c r="L42" s="29"/>
      <c r="M42" s="206"/>
      <c r="N42" s="209"/>
      <c r="O42" s="47" t="s">
        <v>394</v>
      </c>
      <c r="P42" s="36">
        <v>595232.12</v>
      </c>
      <c r="Q42" s="36"/>
      <c r="R42" s="36"/>
      <c r="S42" s="36"/>
      <c r="T42" s="217" t="s">
        <v>632</v>
      </c>
      <c r="U42" s="218"/>
      <c r="V42" s="218"/>
      <c r="W42" s="163"/>
      <c r="X42" s="215"/>
    </row>
    <row r="43" spans="1:24" ht="30.75">
      <c r="A43" s="200"/>
      <c r="B43" s="200"/>
      <c r="C43" s="178"/>
      <c r="D43" s="27"/>
      <c r="E43" s="33"/>
      <c r="F43" s="56"/>
      <c r="G43" s="56"/>
      <c r="H43" s="203"/>
      <c r="I43" s="178"/>
      <c r="J43" s="200"/>
      <c r="K43" s="29"/>
      <c r="L43" s="29"/>
      <c r="M43" s="206"/>
      <c r="N43" s="209"/>
      <c r="O43" s="47" t="s">
        <v>587</v>
      </c>
      <c r="P43" s="36">
        <v>874583.96</v>
      </c>
      <c r="Q43" s="36">
        <v>629770.72</v>
      </c>
      <c r="R43" s="36">
        <v>533704</v>
      </c>
      <c r="S43" s="36"/>
      <c r="T43" s="29" t="s">
        <v>626</v>
      </c>
      <c r="U43" s="23">
        <v>629770.72</v>
      </c>
      <c r="V43" s="142">
        <v>5879.12</v>
      </c>
      <c r="W43" s="131"/>
      <c r="X43" s="215"/>
    </row>
    <row r="44" spans="1:24" ht="15">
      <c r="A44" s="200"/>
      <c r="B44" s="200"/>
      <c r="C44" s="178"/>
      <c r="D44" s="27"/>
      <c r="E44" s="33"/>
      <c r="F44" s="56"/>
      <c r="G44" s="56"/>
      <c r="H44" s="203"/>
      <c r="I44" s="178"/>
      <c r="J44" s="200"/>
      <c r="K44" s="29"/>
      <c r="L44" s="29"/>
      <c r="M44" s="206"/>
      <c r="N44" s="209"/>
      <c r="O44" s="47" t="s">
        <v>380</v>
      </c>
      <c r="P44" s="36">
        <v>153854.3</v>
      </c>
      <c r="Q44" s="36"/>
      <c r="R44" s="36"/>
      <c r="S44" s="36"/>
      <c r="T44" s="217" t="s">
        <v>572</v>
      </c>
      <c r="U44" s="218"/>
      <c r="V44" s="218"/>
      <c r="W44" s="163"/>
      <c r="X44" s="215"/>
    </row>
    <row r="45" spans="1:24" ht="15">
      <c r="A45" s="201"/>
      <c r="B45" s="201"/>
      <c r="C45" s="179"/>
      <c r="D45" s="27"/>
      <c r="E45" s="33"/>
      <c r="F45" s="56"/>
      <c r="G45" s="56"/>
      <c r="H45" s="204"/>
      <c r="I45" s="179"/>
      <c r="J45" s="201"/>
      <c r="K45" s="29"/>
      <c r="L45" s="29"/>
      <c r="M45" s="207"/>
      <c r="N45" s="210"/>
      <c r="O45" s="36" t="s">
        <v>537</v>
      </c>
      <c r="P45" s="55">
        <f>SUM(P32:P44)</f>
        <v>7731459.339999999</v>
      </c>
      <c r="Q45" s="55">
        <f>SUM(Q32:Q44)</f>
        <v>1820313.5199999998</v>
      </c>
      <c r="R45" s="55"/>
      <c r="S45" s="36"/>
      <c r="T45" s="20"/>
      <c r="U45" s="23"/>
      <c r="V45" s="142"/>
      <c r="W45" s="131"/>
      <c r="X45" s="216"/>
    </row>
    <row r="46" spans="1:24" ht="4.5" customHeight="1">
      <c r="A46" s="84"/>
      <c r="B46" s="84"/>
      <c r="C46" s="84"/>
      <c r="D46" s="85"/>
      <c r="E46" s="86"/>
      <c r="F46" s="87"/>
      <c r="G46" s="87"/>
      <c r="H46" s="88"/>
      <c r="I46" s="89"/>
      <c r="J46" s="84"/>
      <c r="K46" s="90"/>
      <c r="L46" s="90"/>
      <c r="M46" s="88"/>
      <c r="N46" s="88"/>
      <c r="O46" s="91"/>
      <c r="P46" s="92"/>
      <c r="Q46" s="92"/>
      <c r="R46" s="92"/>
      <c r="S46" s="92"/>
      <c r="T46" s="93"/>
      <c r="U46" s="94"/>
      <c r="V46" s="141"/>
      <c r="W46" s="131"/>
      <c r="X46" s="153"/>
    </row>
    <row r="47" spans="1:24" ht="33" customHeight="1">
      <c r="A47" s="199">
        <v>4</v>
      </c>
      <c r="B47" s="199">
        <v>96</v>
      </c>
      <c r="C47" s="177" t="s">
        <v>512</v>
      </c>
      <c r="D47" s="27"/>
      <c r="E47" s="33"/>
      <c r="F47" s="56"/>
      <c r="G47" s="56"/>
      <c r="H47" s="202" t="s">
        <v>416</v>
      </c>
      <c r="I47" s="202" t="s">
        <v>495</v>
      </c>
      <c r="J47" s="199" t="s">
        <v>93</v>
      </c>
      <c r="K47" s="29"/>
      <c r="L47" s="29"/>
      <c r="M47" s="205" t="s">
        <v>510</v>
      </c>
      <c r="N47" s="208">
        <v>6000000</v>
      </c>
      <c r="O47" s="47" t="s">
        <v>548</v>
      </c>
      <c r="P47" s="36">
        <v>14240.24</v>
      </c>
      <c r="Q47" s="36">
        <v>14240.24</v>
      </c>
      <c r="R47" s="36">
        <v>12068</v>
      </c>
      <c r="S47" s="36"/>
      <c r="T47" s="29" t="s">
        <v>591</v>
      </c>
      <c r="U47" s="23">
        <v>12068</v>
      </c>
      <c r="V47" s="142">
        <v>4272.07</v>
      </c>
      <c r="W47" s="131"/>
      <c r="X47" s="214" t="s">
        <v>651</v>
      </c>
    </row>
    <row r="48" spans="1:24" ht="30.75">
      <c r="A48" s="200"/>
      <c r="B48" s="200"/>
      <c r="C48" s="178"/>
      <c r="D48" s="27"/>
      <c r="E48" s="33"/>
      <c r="F48" s="56"/>
      <c r="G48" s="56"/>
      <c r="H48" s="203"/>
      <c r="I48" s="203"/>
      <c r="J48" s="200"/>
      <c r="K48" s="29"/>
      <c r="L48" s="29"/>
      <c r="M48" s="206"/>
      <c r="N48" s="209"/>
      <c r="O48" s="47" t="s">
        <v>410</v>
      </c>
      <c r="P48" s="36">
        <v>11672.36</v>
      </c>
      <c r="Q48" s="36">
        <v>9078.51</v>
      </c>
      <c r="R48" s="36">
        <v>7693.65</v>
      </c>
      <c r="S48" s="36"/>
      <c r="T48" s="29" t="s">
        <v>593</v>
      </c>
      <c r="U48" s="23">
        <v>9078.51</v>
      </c>
      <c r="V48" s="142">
        <v>2723.55</v>
      </c>
      <c r="W48" s="131"/>
      <c r="X48" s="215"/>
    </row>
    <row r="49" spans="1:24" ht="30.75">
      <c r="A49" s="200"/>
      <c r="B49" s="200"/>
      <c r="C49" s="178"/>
      <c r="D49" s="27"/>
      <c r="E49" s="33"/>
      <c r="F49" s="56"/>
      <c r="G49" s="56"/>
      <c r="H49" s="203"/>
      <c r="I49" s="203"/>
      <c r="J49" s="200"/>
      <c r="K49" s="29"/>
      <c r="L49" s="29"/>
      <c r="M49" s="206"/>
      <c r="N49" s="209"/>
      <c r="O49" s="47" t="s">
        <v>344</v>
      </c>
      <c r="P49" s="36">
        <v>223755.14</v>
      </c>
      <c r="Q49" s="36">
        <v>210989.9</v>
      </c>
      <c r="R49" s="36">
        <v>178805</v>
      </c>
      <c r="S49" s="36"/>
      <c r="T49" s="29" t="s">
        <v>599</v>
      </c>
      <c r="U49" s="23">
        <v>210989.9</v>
      </c>
      <c r="V49" s="142">
        <v>63296.97</v>
      </c>
      <c r="W49" s="131"/>
      <c r="X49" s="215"/>
    </row>
    <row r="50" spans="1:24" ht="30.75">
      <c r="A50" s="200"/>
      <c r="B50" s="200"/>
      <c r="C50" s="178"/>
      <c r="D50" s="27"/>
      <c r="E50" s="33"/>
      <c r="F50" s="56"/>
      <c r="G50" s="56"/>
      <c r="H50" s="203"/>
      <c r="I50" s="203"/>
      <c r="J50" s="200"/>
      <c r="K50" s="29"/>
      <c r="L50" s="29"/>
      <c r="M50" s="206"/>
      <c r="N50" s="209"/>
      <c r="O50" s="47" t="s">
        <v>534</v>
      </c>
      <c r="P50" s="36">
        <v>1200654.72</v>
      </c>
      <c r="Q50" s="36">
        <v>1033530.14</v>
      </c>
      <c r="R50" s="36">
        <v>878873</v>
      </c>
      <c r="S50" s="36"/>
      <c r="T50" s="29" t="s">
        <v>600</v>
      </c>
      <c r="U50" s="23">
        <v>1033530.14</v>
      </c>
      <c r="V50" s="142">
        <v>310059.04</v>
      </c>
      <c r="W50" s="131"/>
      <c r="X50" s="215"/>
    </row>
    <row r="51" spans="1:24" ht="15">
      <c r="A51" s="200"/>
      <c r="B51" s="200"/>
      <c r="C51" s="178"/>
      <c r="D51" s="27"/>
      <c r="E51" s="33"/>
      <c r="F51" s="56"/>
      <c r="G51" s="56"/>
      <c r="H51" s="203"/>
      <c r="I51" s="203"/>
      <c r="J51" s="200"/>
      <c r="K51" s="29"/>
      <c r="L51" s="29"/>
      <c r="M51" s="206"/>
      <c r="N51" s="209"/>
      <c r="O51" s="47" t="s">
        <v>363</v>
      </c>
      <c r="P51" s="36">
        <v>2640878.94</v>
      </c>
      <c r="Q51" s="36"/>
      <c r="R51" s="36"/>
      <c r="S51" s="36"/>
      <c r="T51" s="217" t="s">
        <v>572</v>
      </c>
      <c r="U51" s="218"/>
      <c r="V51" s="218"/>
      <c r="W51" s="163"/>
      <c r="X51" s="215"/>
    </row>
    <row r="52" spans="1:24" ht="30.75">
      <c r="A52" s="200"/>
      <c r="B52" s="200"/>
      <c r="C52" s="178"/>
      <c r="D52" s="27"/>
      <c r="E52" s="33"/>
      <c r="F52" s="56"/>
      <c r="G52" s="56"/>
      <c r="H52" s="203"/>
      <c r="I52" s="203"/>
      <c r="J52" s="200"/>
      <c r="K52" s="29"/>
      <c r="L52" s="29"/>
      <c r="M52" s="206"/>
      <c r="N52" s="209"/>
      <c r="O52" s="47" t="s">
        <v>401</v>
      </c>
      <c r="P52" s="36">
        <v>181561.88</v>
      </c>
      <c r="Q52" s="36">
        <v>167203.64</v>
      </c>
      <c r="R52" s="36">
        <v>141698</v>
      </c>
      <c r="S52" s="36"/>
      <c r="T52" s="29" t="s">
        <v>644</v>
      </c>
      <c r="U52" s="23">
        <v>167203.64</v>
      </c>
      <c r="V52" s="143">
        <v>0</v>
      </c>
      <c r="W52" s="131"/>
      <c r="X52" s="215"/>
    </row>
    <row r="53" spans="1:24" ht="15">
      <c r="A53" s="200"/>
      <c r="B53" s="200"/>
      <c r="C53" s="178"/>
      <c r="D53" s="27"/>
      <c r="E53" s="33"/>
      <c r="F53" s="56"/>
      <c r="G53" s="56"/>
      <c r="H53" s="203"/>
      <c r="I53" s="203"/>
      <c r="J53" s="200"/>
      <c r="K53" s="29"/>
      <c r="L53" s="29"/>
      <c r="M53" s="206"/>
      <c r="N53" s="209"/>
      <c r="O53" s="47" t="s">
        <v>504</v>
      </c>
      <c r="P53" s="36">
        <v>16838.6</v>
      </c>
      <c r="Q53" s="36"/>
      <c r="R53" s="36"/>
      <c r="S53" s="36"/>
      <c r="T53" s="217" t="s">
        <v>572</v>
      </c>
      <c r="U53" s="218"/>
      <c r="V53" s="218"/>
      <c r="W53" s="163"/>
      <c r="X53" s="215"/>
    </row>
    <row r="54" spans="1:24" ht="30.75">
      <c r="A54" s="200"/>
      <c r="B54" s="200"/>
      <c r="C54" s="178"/>
      <c r="D54" s="27"/>
      <c r="E54" s="33"/>
      <c r="F54" s="56"/>
      <c r="G54" s="56"/>
      <c r="H54" s="203"/>
      <c r="I54" s="203"/>
      <c r="J54" s="200"/>
      <c r="K54" s="29"/>
      <c r="L54" s="29"/>
      <c r="M54" s="206"/>
      <c r="N54" s="209"/>
      <c r="O54" s="47" t="s">
        <v>589</v>
      </c>
      <c r="P54" s="36">
        <v>655582.04</v>
      </c>
      <c r="Q54" s="36"/>
      <c r="R54" s="36"/>
      <c r="S54" s="36"/>
      <c r="T54" s="217" t="s">
        <v>632</v>
      </c>
      <c r="U54" s="218"/>
      <c r="V54" s="218"/>
      <c r="W54" s="163"/>
      <c r="X54" s="215"/>
    </row>
    <row r="55" spans="1:24" ht="30.75">
      <c r="A55" s="200"/>
      <c r="B55" s="200"/>
      <c r="C55" s="178"/>
      <c r="D55" s="27"/>
      <c r="E55" s="33"/>
      <c r="F55" s="56"/>
      <c r="G55" s="56"/>
      <c r="H55" s="203"/>
      <c r="I55" s="203"/>
      <c r="J55" s="200"/>
      <c r="K55" s="29"/>
      <c r="L55" s="29"/>
      <c r="M55" s="206"/>
      <c r="N55" s="209"/>
      <c r="O55" s="47" t="s">
        <v>606</v>
      </c>
      <c r="P55" s="36">
        <v>59010.27</v>
      </c>
      <c r="Q55" s="36">
        <v>39555.96</v>
      </c>
      <c r="R55" s="36">
        <v>33522</v>
      </c>
      <c r="S55" s="36"/>
      <c r="T55" s="29" t="s">
        <v>629</v>
      </c>
      <c r="U55" s="23">
        <v>33522</v>
      </c>
      <c r="V55" s="143">
        <v>0</v>
      </c>
      <c r="W55" s="131"/>
      <c r="X55" s="215"/>
    </row>
    <row r="56" spans="1:24" ht="15">
      <c r="A56" s="200"/>
      <c r="B56" s="200"/>
      <c r="C56" s="178"/>
      <c r="D56" s="27"/>
      <c r="E56" s="33"/>
      <c r="F56" s="56"/>
      <c r="G56" s="56"/>
      <c r="H56" s="203"/>
      <c r="I56" s="203"/>
      <c r="J56" s="200"/>
      <c r="K56" s="29"/>
      <c r="L56" s="29"/>
      <c r="M56" s="206"/>
      <c r="N56" s="209"/>
      <c r="O56" s="47" t="s">
        <v>570</v>
      </c>
      <c r="P56" s="36">
        <v>1444608.27</v>
      </c>
      <c r="Q56" s="36"/>
      <c r="R56" s="36"/>
      <c r="S56" s="36"/>
      <c r="T56" s="217" t="s">
        <v>572</v>
      </c>
      <c r="U56" s="218"/>
      <c r="V56" s="218"/>
      <c r="W56" s="163"/>
      <c r="X56" s="215"/>
    </row>
    <row r="57" spans="1:24" ht="15">
      <c r="A57" s="201"/>
      <c r="B57" s="201"/>
      <c r="C57" s="179"/>
      <c r="D57" s="27"/>
      <c r="E57" s="33"/>
      <c r="F57" s="56"/>
      <c r="G57" s="56"/>
      <c r="H57" s="204"/>
      <c r="I57" s="204"/>
      <c r="J57" s="201"/>
      <c r="K57" s="29"/>
      <c r="L57" s="29"/>
      <c r="M57" s="207"/>
      <c r="N57" s="210"/>
      <c r="O57" s="36" t="s">
        <v>537</v>
      </c>
      <c r="P57" s="55">
        <f>SUM(P47:P56)</f>
        <v>6448802.459999999</v>
      </c>
      <c r="Q57" s="55">
        <f>SUM(Q47:Q56)</f>
        <v>1474598.3900000001</v>
      </c>
      <c r="R57" s="55"/>
      <c r="S57" s="36"/>
      <c r="T57" s="20"/>
      <c r="U57" s="23"/>
      <c r="V57" s="142"/>
      <c r="W57" s="131"/>
      <c r="X57" s="216"/>
    </row>
    <row r="58" spans="1:24" ht="4.5" customHeight="1">
      <c r="A58" s="84"/>
      <c r="B58" s="84"/>
      <c r="C58" s="84"/>
      <c r="D58" s="85"/>
      <c r="E58" s="86"/>
      <c r="F58" s="87"/>
      <c r="G58" s="87"/>
      <c r="H58" s="88"/>
      <c r="I58" s="89"/>
      <c r="J58" s="84"/>
      <c r="K58" s="90"/>
      <c r="L58" s="90"/>
      <c r="M58" s="88"/>
      <c r="N58" s="88"/>
      <c r="O58" s="91"/>
      <c r="P58" s="92"/>
      <c r="Q58" s="92"/>
      <c r="R58" s="92"/>
      <c r="S58" s="92"/>
      <c r="T58" s="93"/>
      <c r="U58" s="94"/>
      <c r="V58" s="141"/>
      <c r="W58" s="131"/>
      <c r="X58" s="153"/>
    </row>
    <row r="59" spans="1:24" ht="46.5">
      <c r="A59" s="29">
        <v>5</v>
      </c>
      <c r="B59" s="29">
        <v>62</v>
      </c>
      <c r="C59" s="30" t="s">
        <v>50</v>
      </c>
      <c r="D59" s="27"/>
      <c r="E59" s="33"/>
      <c r="F59" s="56"/>
      <c r="G59" s="56"/>
      <c r="H59" s="18" t="s">
        <v>497</v>
      </c>
      <c r="I59" s="18"/>
      <c r="J59" s="29" t="s">
        <v>94</v>
      </c>
      <c r="K59" s="29"/>
      <c r="L59" s="29"/>
      <c r="M59" s="47" t="s">
        <v>556</v>
      </c>
      <c r="N59" s="100">
        <v>800000</v>
      </c>
      <c r="O59" s="47" t="s">
        <v>616</v>
      </c>
      <c r="P59" s="36">
        <v>36848</v>
      </c>
      <c r="Q59" s="36">
        <v>36848</v>
      </c>
      <c r="R59" s="36">
        <v>31227.12</v>
      </c>
      <c r="S59" s="36"/>
      <c r="T59" s="29" t="s">
        <v>574</v>
      </c>
      <c r="U59" s="23">
        <v>36848</v>
      </c>
      <c r="V59" s="142">
        <v>11054.4</v>
      </c>
      <c r="W59" s="131"/>
      <c r="X59" s="154" t="s">
        <v>636</v>
      </c>
    </row>
    <row r="60" spans="1:24" ht="4.5" customHeight="1">
      <c r="A60" s="84"/>
      <c r="B60" s="84"/>
      <c r="C60" s="84"/>
      <c r="D60" s="85"/>
      <c r="E60" s="86"/>
      <c r="F60" s="87"/>
      <c r="G60" s="87"/>
      <c r="H60" s="88"/>
      <c r="I60" s="89"/>
      <c r="J60" s="84"/>
      <c r="K60" s="90"/>
      <c r="L60" s="90"/>
      <c r="M60" s="88"/>
      <c r="N60" s="88"/>
      <c r="O60" s="91"/>
      <c r="P60" s="92"/>
      <c r="Q60" s="92"/>
      <c r="R60" s="92"/>
      <c r="S60" s="92"/>
      <c r="T60" s="93"/>
      <c r="U60" s="94"/>
      <c r="V60" s="141"/>
      <c r="W60" s="131"/>
      <c r="X60" s="153"/>
    </row>
    <row r="61" spans="1:24" ht="31.5" customHeight="1">
      <c r="A61" s="199">
        <v>6</v>
      </c>
      <c r="B61" s="199">
        <v>65</v>
      </c>
      <c r="C61" s="177" t="s">
        <v>105</v>
      </c>
      <c r="D61" s="30"/>
      <c r="E61" s="28"/>
      <c r="F61" s="53"/>
      <c r="G61" s="53"/>
      <c r="H61" s="202" t="s">
        <v>91</v>
      </c>
      <c r="I61" s="202" t="s">
        <v>495</v>
      </c>
      <c r="J61" s="199" t="s">
        <v>96</v>
      </c>
      <c r="K61" s="29"/>
      <c r="L61" s="29"/>
      <c r="M61" s="205" t="s">
        <v>293</v>
      </c>
      <c r="N61" s="208">
        <v>6000000</v>
      </c>
      <c r="O61" s="47" t="s">
        <v>571</v>
      </c>
      <c r="P61" s="36">
        <v>30807</v>
      </c>
      <c r="Q61" s="36">
        <v>16871</v>
      </c>
      <c r="R61" s="36">
        <v>16871</v>
      </c>
      <c r="S61" s="36"/>
      <c r="T61" s="29" t="s">
        <v>610</v>
      </c>
      <c r="U61" s="36">
        <v>16871</v>
      </c>
      <c r="V61" s="60">
        <v>5061.3</v>
      </c>
      <c r="W61" s="128"/>
      <c r="X61" s="214" t="s">
        <v>652</v>
      </c>
    </row>
    <row r="62" spans="1:24" ht="31.5" customHeight="1">
      <c r="A62" s="200"/>
      <c r="B62" s="200"/>
      <c r="C62" s="178"/>
      <c r="D62" s="30"/>
      <c r="E62" s="28"/>
      <c r="F62" s="53"/>
      <c r="G62" s="53"/>
      <c r="H62" s="203"/>
      <c r="I62" s="203"/>
      <c r="J62" s="200"/>
      <c r="K62" s="29"/>
      <c r="L62" s="29"/>
      <c r="M62" s="206"/>
      <c r="N62" s="209"/>
      <c r="O62" s="47" t="s">
        <v>344</v>
      </c>
      <c r="P62" s="36">
        <v>1377324.32</v>
      </c>
      <c r="Q62" s="36">
        <v>1220826.82</v>
      </c>
      <c r="R62" s="36">
        <v>1034599</v>
      </c>
      <c r="S62" s="36"/>
      <c r="T62" s="29" t="s">
        <v>645</v>
      </c>
      <c r="U62" s="36">
        <v>1220826.82</v>
      </c>
      <c r="V62" s="144">
        <v>0</v>
      </c>
      <c r="W62" s="128"/>
      <c r="X62" s="215"/>
    </row>
    <row r="63" spans="1:24" ht="31.5" customHeight="1">
      <c r="A63" s="200"/>
      <c r="B63" s="200"/>
      <c r="C63" s="178"/>
      <c r="D63" s="30"/>
      <c r="E63" s="28"/>
      <c r="F63" s="53"/>
      <c r="G63" s="53"/>
      <c r="H63" s="203"/>
      <c r="I63" s="203"/>
      <c r="J63" s="200"/>
      <c r="K63" s="29"/>
      <c r="L63" s="29"/>
      <c r="M63" s="206"/>
      <c r="N63" s="209"/>
      <c r="O63" s="47" t="s">
        <v>588</v>
      </c>
      <c r="P63" s="36">
        <v>18003.24</v>
      </c>
      <c r="Q63" s="36">
        <v>18003.24</v>
      </c>
      <c r="R63" s="36">
        <v>15256.98</v>
      </c>
      <c r="S63" s="36"/>
      <c r="T63" s="29" t="s">
        <v>611</v>
      </c>
      <c r="U63" s="36">
        <v>18003.24</v>
      </c>
      <c r="V63" s="60">
        <v>5400.97</v>
      </c>
      <c r="W63" s="128"/>
      <c r="X63" s="215"/>
    </row>
    <row r="64" spans="1:24" ht="30.75">
      <c r="A64" s="200"/>
      <c r="B64" s="200"/>
      <c r="C64" s="178"/>
      <c r="D64" s="30"/>
      <c r="E64" s="28"/>
      <c r="F64" s="53"/>
      <c r="G64" s="53"/>
      <c r="H64" s="203"/>
      <c r="I64" s="203"/>
      <c r="J64" s="200"/>
      <c r="K64" s="29"/>
      <c r="L64" s="29"/>
      <c r="M64" s="206"/>
      <c r="N64" s="209"/>
      <c r="O64" s="47" t="s">
        <v>401</v>
      </c>
      <c r="P64" s="36">
        <v>1050458.42</v>
      </c>
      <c r="Q64" s="36">
        <v>860478.42</v>
      </c>
      <c r="R64" s="36">
        <v>729219</v>
      </c>
      <c r="S64" s="36"/>
      <c r="T64" s="29" t="s">
        <v>646</v>
      </c>
      <c r="U64" s="36">
        <v>860478.42</v>
      </c>
      <c r="V64" s="144">
        <v>0</v>
      </c>
      <c r="W64" s="128"/>
      <c r="X64" s="215"/>
    </row>
    <row r="65" spans="1:24" ht="30.75">
      <c r="A65" s="200"/>
      <c r="B65" s="200"/>
      <c r="C65" s="178"/>
      <c r="D65" s="30"/>
      <c r="E65" s="28"/>
      <c r="F65" s="53"/>
      <c r="G65" s="53"/>
      <c r="H65" s="203"/>
      <c r="I65" s="203"/>
      <c r="J65" s="200"/>
      <c r="K65" s="29"/>
      <c r="L65" s="29"/>
      <c r="M65" s="206"/>
      <c r="N65" s="209"/>
      <c r="O65" s="47" t="s">
        <v>565</v>
      </c>
      <c r="P65" s="36">
        <v>117702.64</v>
      </c>
      <c r="Q65" s="36">
        <v>54393.28</v>
      </c>
      <c r="R65" s="36">
        <v>46096</v>
      </c>
      <c r="S65" s="36"/>
      <c r="T65" s="29" t="s">
        <v>648</v>
      </c>
      <c r="U65" s="36">
        <v>54393.28</v>
      </c>
      <c r="V65" s="144">
        <v>0</v>
      </c>
      <c r="W65" s="128"/>
      <c r="X65" s="215"/>
    </row>
    <row r="66" spans="1:24" ht="30.75">
      <c r="A66" s="200"/>
      <c r="B66" s="200"/>
      <c r="C66" s="178"/>
      <c r="D66" s="30"/>
      <c r="E66" s="28"/>
      <c r="F66" s="53"/>
      <c r="G66" s="53"/>
      <c r="H66" s="203"/>
      <c r="I66" s="203"/>
      <c r="J66" s="200"/>
      <c r="K66" s="29"/>
      <c r="L66" s="29"/>
      <c r="M66" s="206"/>
      <c r="N66" s="209"/>
      <c r="O66" s="47" t="s">
        <v>534</v>
      </c>
      <c r="P66" s="36">
        <v>3124314.32</v>
      </c>
      <c r="Q66" s="36">
        <v>2835607.26</v>
      </c>
      <c r="R66" s="36">
        <v>2403057</v>
      </c>
      <c r="S66" s="36"/>
      <c r="T66" s="29" t="s">
        <v>647</v>
      </c>
      <c r="U66" s="36">
        <v>2835607.26</v>
      </c>
      <c r="V66" s="144">
        <v>0</v>
      </c>
      <c r="W66" s="128"/>
      <c r="X66" s="215"/>
    </row>
    <row r="67" spans="1:24" ht="15">
      <c r="A67" s="200"/>
      <c r="B67" s="200"/>
      <c r="C67" s="178"/>
      <c r="D67" s="30"/>
      <c r="E67" s="28"/>
      <c r="F67" s="53"/>
      <c r="G67" s="53"/>
      <c r="H67" s="203"/>
      <c r="I67" s="203"/>
      <c r="J67" s="200"/>
      <c r="K67" s="29"/>
      <c r="L67" s="29"/>
      <c r="M67" s="206"/>
      <c r="N67" s="209"/>
      <c r="O67" s="47" t="s">
        <v>380</v>
      </c>
      <c r="P67" s="36"/>
      <c r="Q67" s="36"/>
      <c r="R67" s="36"/>
      <c r="S67" s="36"/>
      <c r="T67" s="217" t="s">
        <v>503</v>
      </c>
      <c r="U67" s="218"/>
      <c r="V67" s="218"/>
      <c r="W67" s="163"/>
      <c r="X67" s="215"/>
    </row>
    <row r="68" spans="1:24" ht="15">
      <c r="A68" s="201"/>
      <c r="B68" s="201"/>
      <c r="C68" s="179"/>
      <c r="D68" s="30"/>
      <c r="E68" s="28"/>
      <c r="F68" s="53"/>
      <c r="G68" s="53"/>
      <c r="H68" s="204"/>
      <c r="I68" s="204"/>
      <c r="J68" s="201"/>
      <c r="K68" s="29"/>
      <c r="L68" s="29"/>
      <c r="M68" s="207"/>
      <c r="N68" s="210"/>
      <c r="O68" s="36" t="s">
        <v>537</v>
      </c>
      <c r="P68" s="55">
        <f>SUM(P61:P67)</f>
        <v>5718609.9399999995</v>
      </c>
      <c r="Q68" s="55">
        <f>SUM(Q61:Q67)</f>
        <v>5006180.02</v>
      </c>
      <c r="R68" s="55"/>
      <c r="S68" s="36"/>
      <c r="T68" s="20"/>
      <c r="U68" s="23"/>
      <c r="V68" s="142"/>
      <c r="W68" s="131"/>
      <c r="X68" s="216"/>
    </row>
    <row r="69" spans="1:24" ht="4.5" customHeight="1">
      <c r="A69" s="84"/>
      <c r="B69" s="84"/>
      <c r="C69" s="84"/>
      <c r="D69" s="85"/>
      <c r="E69" s="86"/>
      <c r="F69" s="87"/>
      <c r="G69" s="87"/>
      <c r="H69" s="88"/>
      <c r="I69" s="89"/>
      <c r="J69" s="84"/>
      <c r="K69" s="90"/>
      <c r="L69" s="90"/>
      <c r="M69" s="88"/>
      <c r="N69" s="88"/>
      <c r="O69" s="91"/>
      <c r="P69" s="92"/>
      <c r="Q69" s="92"/>
      <c r="R69" s="92"/>
      <c r="S69" s="92"/>
      <c r="T69" s="93"/>
      <c r="U69" s="94"/>
      <c r="V69" s="141"/>
      <c r="W69" s="131"/>
      <c r="X69" s="153"/>
    </row>
    <row r="70" spans="1:24" ht="30.75">
      <c r="A70" s="26">
        <v>7</v>
      </c>
      <c r="B70" s="26">
        <v>433</v>
      </c>
      <c r="C70" s="30" t="s">
        <v>339</v>
      </c>
      <c r="D70" s="30"/>
      <c r="E70" s="28"/>
      <c r="F70" s="53"/>
      <c r="G70" s="53"/>
      <c r="H70" s="18" t="s">
        <v>87</v>
      </c>
      <c r="I70" s="27" t="s">
        <v>496</v>
      </c>
      <c r="J70" s="29" t="s">
        <v>94</v>
      </c>
      <c r="K70" s="29"/>
      <c r="L70" s="29"/>
      <c r="M70" s="47" t="s">
        <v>494</v>
      </c>
      <c r="N70" s="36">
        <v>846431.7</v>
      </c>
      <c r="O70" s="47" t="s">
        <v>494</v>
      </c>
      <c r="P70" s="36">
        <v>930090.16</v>
      </c>
      <c r="Q70" s="36">
        <v>846431.7</v>
      </c>
      <c r="R70" s="36">
        <v>717315</v>
      </c>
      <c r="S70" s="36"/>
      <c r="T70" s="29" t="s">
        <v>653</v>
      </c>
      <c r="U70" s="36">
        <v>846431.7</v>
      </c>
      <c r="V70" s="144">
        <v>0</v>
      </c>
      <c r="W70" s="128"/>
      <c r="X70" s="59" t="s">
        <v>654</v>
      </c>
    </row>
    <row r="71" spans="1:24" ht="4.5" customHeight="1">
      <c r="A71" s="84"/>
      <c r="B71" s="84"/>
      <c r="C71" s="84"/>
      <c r="D71" s="85"/>
      <c r="E71" s="86"/>
      <c r="F71" s="87"/>
      <c r="G71" s="87"/>
      <c r="H71" s="88"/>
      <c r="I71" s="89"/>
      <c r="J71" s="84"/>
      <c r="K71" s="90"/>
      <c r="L71" s="90"/>
      <c r="M71" s="88"/>
      <c r="N71" s="88"/>
      <c r="O71" s="91"/>
      <c r="P71" s="92"/>
      <c r="Q71" s="92"/>
      <c r="R71" s="92"/>
      <c r="S71" s="92"/>
      <c r="T71" s="93"/>
      <c r="U71" s="94"/>
      <c r="V71" s="141"/>
      <c r="W71" s="131"/>
      <c r="X71" s="153"/>
    </row>
    <row r="72" spans="1:24" ht="31.5" customHeight="1">
      <c r="A72" s="199">
        <v>8</v>
      </c>
      <c r="B72" s="199">
        <v>1</v>
      </c>
      <c r="C72" s="177" t="s">
        <v>4</v>
      </c>
      <c r="D72" s="30"/>
      <c r="E72" s="28"/>
      <c r="F72" s="53"/>
      <c r="G72" s="53"/>
      <c r="H72" s="202" t="s">
        <v>603</v>
      </c>
      <c r="I72" s="177" t="s">
        <v>496</v>
      </c>
      <c r="J72" s="199" t="s">
        <v>94</v>
      </c>
      <c r="K72" s="29"/>
      <c r="L72" s="29"/>
      <c r="M72" s="205" t="s">
        <v>520</v>
      </c>
      <c r="N72" s="208">
        <v>3000000</v>
      </c>
      <c r="O72" s="47" t="s">
        <v>294</v>
      </c>
      <c r="P72" s="47" t="s">
        <v>21</v>
      </c>
      <c r="Q72" s="36">
        <v>2009971.05</v>
      </c>
      <c r="R72" s="47" t="s">
        <v>21</v>
      </c>
      <c r="S72" s="36"/>
      <c r="T72" s="29" t="s">
        <v>602</v>
      </c>
      <c r="U72" s="23">
        <v>2009971.05</v>
      </c>
      <c r="V72" s="142">
        <v>0</v>
      </c>
      <c r="W72" s="131"/>
      <c r="X72" s="214" t="s">
        <v>637</v>
      </c>
    </row>
    <row r="73" spans="1:24" ht="31.5" customHeight="1">
      <c r="A73" s="200"/>
      <c r="B73" s="200"/>
      <c r="C73" s="178"/>
      <c r="D73" s="30"/>
      <c r="E73" s="28"/>
      <c r="F73" s="53"/>
      <c r="G73" s="53"/>
      <c r="H73" s="203"/>
      <c r="I73" s="178"/>
      <c r="J73" s="200"/>
      <c r="K73" s="29"/>
      <c r="L73" s="29"/>
      <c r="M73" s="206"/>
      <c r="N73" s="209"/>
      <c r="O73" s="47" t="s">
        <v>417</v>
      </c>
      <c r="P73" s="36">
        <v>632134.26</v>
      </c>
      <c r="Q73" s="32">
        <v>446246.5</v>
      </c>
      <c r="R73" s="32">
        <v>378175</v>
      </c>
      <c r="S73" s="36"/>
      <c r="T73" s="29" t="s">
        <v>628</v>
      </c>
      <c r="U73" s="23">
        <v>446246.5</v>
      </c>
      <c r="V73" s="143">
        <v>0</v>
      </c>
      <c r="W73" s="131"/>
      <c r="X73" s="215"/>
    </row>
    <row r="74" spans="1:24" ht="30.75">
      <c r="A74" s="200"/>
      <c r="B74" s="200"/>
      <c r="C74" s="178"/>
      <c r="D74" s="30"/>
      <c r="E74" s="28"/>
      <c r="F74" s="53"/>
      <c r="G74" s="53"/>
      <c r="H74" s="203"/>
      <c r="I74" s="178"/>
      <c r="J74" s="200"/>
      <c r="K74" s="29"/>
      <c r="L74" s="29"/>
      <c r="M74" s="206"/>
      <c r="N74" s="209"/>
      <c r="O74" s="47" t="s">
        <v>564</v>
      </c>
      <c r="P74" s="36">
        <f>178517.48+863939.36</f>
        <v>1042456.84</v>
      </c>
      <c r="Q74" s="36">
        <f>88173.14+615545.18</f>
        <v>703718.3200000001</v>
      </c>
      <c r="R74" s="36">
        <f>74723+520801</f>
        <v>595524</v>
      </c>
      <c r="S74" s="36"/>
      <c r="T74" s="217" t="s">
        <v>625</v>
      </c>
      <c r="U74" s="218"/>
      <c r="V74" s="218"/>
      <c r="W74" s="163"/>
      <c r="X74" s="215"/>
    </row>
    <row r="75" spans="1:24" ht="17.25" customHeight="1">
      <c r="A75" s="201"/>
      <c r="B75" s="201"/>
      <c r="C75" s="179"/>
      <c r="D75" s="30"/>
      <c r="E75" s="28"/>
      <c r="F75" s="53"/>
      <c r="G75" s="53"/>
      <c r="H75" s="204"/>
      <c r="I75" s="179"/>
      <c r="J75" s="201"/>
      <c r="K75" s="29"/>
      <c r="L75" s="29"/>
      <c r="M75" s="207"/>
      <c r="N75" s="210"/>
      <c r="O75" s="36" t="s">
        <v>537</v>
      </c>
      <c r="P75" s="55">
        <f>SUM(P74)</f>
        <v>1042456.84</v>
      </c>
      <c r="Q75" s="55">
        <f>SUM(Q72:Q74)</f>
        <v>3159935.87</v>
      </c>
      <c r="R75" s="36"/>
      <c r="S75" s="36"/>
      <c r="T75" s="20"/>
      <c r="U75" s="23"/>
      <c r="V75" s="142"/>
      <c r="W75" s="131"/>
      <c r="X75" s="216"/>
    </row>
    <row r="76" spans="1:24" ht="4.5" customHeight="1">
      <c r="A76" s="84"/>
      <c r="B76" s="84"/>
      <c r="C76" s="84"/>
      <c r="D76" s="85"/>
      <c r="E76" s="86"/>
      <c r="F76" s="87"/>
      <c r="G76" s="87"/>
      <c r="H76" s="88"/>
      <c r="I76" s="89"/>
      <c r="J76" s="84"/>
      <c r="K76" s="90"/>
      <c r="L76" s="90"/>
      <c r="M76" s="88"/>
      <c r="N76" s="88"/>
      <c r="O76" s="91"/>
      <c r="P76" s="92"/>
      <c r="Q76" s="92"/>
      <c r="R76" s="92"/>
      <c r="S76" s="92"/>
      <c r="T76" s="93"/>
      <c r="U76" s="94"/>
      <c r="V76" s="141"/>
      <c r="W76" s="131"/>
      <c r="X76" s="153"/>
    </row>
    <row r="77" spans="1:24" ht="30.75">
      <c r="A77" s="26">
        <v>9</v>
      </c>
      <c r="B77" s="26">
        <v>581</v>
      </c>
      <c r="C77" s="30" t="s">
        <v>370</v>
      </c>
      <c r="D77" s="30"/>
      <c r="E77" s="28"/>
      <c r="F77" s="53"/>
      <c r="G77" s="53"/>
      <c r="H77" s="18" t="s">
        <v>458</v>
      </c>
      <c r="I77" s="18" t="s">
        <v>495</v>
      </c>
      <c r="J77" s="29" t="s">
        <v>94</v>
      </c>
      <c r="K77" s="29"/>
      <c r="L77" s="29"/>
      <c r="M77" s="47" t="s">
        <v>363</v>
      </c>
      <c r="N77" s="36">
        <v>5400000</v>
      </c>
      <c r="O77" s="47" t="s">
        <v>363</v>
      </c>
      <c r="P77" s="36">
        <v>5801916.04</v>
      </c>
      <c r="Q77" s="36">
        <v>5198426.28</v>
      </c>
      <c r="R77" s="36">
        <v>4405446</v>
      </c>
      <c r="S77" s="36"/>
      <c r="T77" s="29" t="s">
        <v>601</v>
      </c>
      <c r="U77" s="23">
        <v>5198426.28</v>
      </c>
      <c r="V77" s="142">
        <v>1559527.88</v>
      </c>
      <c r="W77" s="131"/>
      <c r="X77" s="59" t="s">
        <v>655</v>
      </c>
    </row>
    <row r="78" spans="1:24" ht="4.5" customHeight="1">
      <c r="A78" s="84"/>
      <c r="B78" s="84"/>
      <c r="C78" s="84"/>
      <c r="D78" s="85"/>
      <c r="E78" s="86"/>
      <c r="F78" s="87"/>
      <c r="G78" s="87"/>
      <c r="H78" s="88"/>
      <c r="I78" s="89"/>
      <c r="J78" s="84"/>
      <c r="K78" s="90"/>
      <c r="L78" s="90"/>
      <c r="M78" s="88"/>
      <c r="N78" s="88"/>
      <c r="O78" s="91"/>
      <c r="P78" s="92"/>
      <c r="Q78" s="92"/>
      <c r="R78" s="92"/>
      <c r="S78" s="92"/>
      <c r="T78" s="93"/>
      <c r="U78" s="94"/>
      <c r="V78" s="141"/>
      <c r="W78" s="131"/>
      <c r="X78" s="153"/>
    </row>
    <row r="79" spans="1:24" ht="47.25" customHeight="1">
      <c r="A79" s="26">
        <v>10</v>
      </c>
      <c r="B79" s="26">
        <v>30</v>
      </c>
      <c r="C79" s="30" t="s">
        <v>28</v>
      </c>
      <c r="D79" s="30"/>
      <c r="E79" s="28"/>
      <c r="F79" s="53"/>
      <c r="G79" s="53"/>
      <c r="H79" s="18" t="s">
        <v>604</v>
      </c>
      <c r="I79" s="27" t="s">
        <v>496</v>
      </c>
      <c r="J79" s="29" t="s">
        <v>94</v>
      </c>
      <c r="K79" s="29"/>
      <c r="L79" s="29"/>
      <c r="M79" s="47" t="s">
        <v>294</v>
      </c>
      <c r="N79" s="36">
        <v>1104485.33</v>
      </c>
      <c r="O79" s="47" t="s">
        <v>294</v>
      </c>
      <c r="P79" s="36">
        <v>1459026.95</v>
      </c>
      <c r="Q79" s="36">
        <v>1104485.33</v>
      </c>
      <c r="R79" s="36">
        <v>936004.52</v>
      </c>
      <c r="S79" s="36"/>
      <c r="T79" s="29" t="s">
        <v>615</v>
      </c>
      <c r="U79" s="23">
        <v>1104485.33</v>
      </c>
      <c r="V79" s="143">
        <v>0</v>
      </c>
      <c r="W79" s="131"/>
      <c r="X79" s="59" t="s">
        <v>656</v>
      </c>
    </row>
    <row r="80" spans="1:24" ht="4.5" customHeight="1">
      <c r="A80" s="84"/>
      <c r="B80" s="84"/>
      <c r="C80" s="84"/>
      <c r="D80" s="85"/>
      <c r="E80" s="86"/>
      <c r="F80" s="87"/>
      <c r="G80" s="87"/>
      <c r="H80" s="88"/>
      <c r="I80" s="89"/>
      <c r="J80" s="84"/>
      <c r="K80" s="90"/>
      <c r="L80" s="90"/>
      <c r="M80" s="88"/>
      <c r="N80" s="88"/>
      <c r="O80" s="91"/>
      <c r="P80" s="92"/>
      <c r="Q80" s="92"/>
      <c r="R80" s="92"/>
      <c r="S80" s="92"/>
      <c r="T80" s="93"/>
      <c r="U80" s="94"/>
      <c r="V80" s="141"/>
      <c r="W80" s="131"/>
      <c r="X80" s="153"/>
    </row>
    <row r="81" spans="1:24" ht="30.75">
      <c r="A81" s="26">
        <v>11</v>
      </c>
      <c r="B81" s="26">
        <v>254</v>
      </c>
      <c r="C81" s="30" t="s">
        <v>481</v>
      </c>
      <c r="D81" s="30"/>
      <c r="E81" s="28"/>
      <c r="F81" s="53"/>
      <c r="G81" s="53"/>
      <c r="H81" s="18" t="s">
        <v>461</v>
      </c>
      <c r="I81" s="27" t="s">
        <v>496</v>
      </c>
      <c r="J81" s="29" t="s">
        <v>94</v>
      </c>
      <c r="K81" s="29"/>
      <c r="L81" s="29"/>
      <c r="M81" s="47" t="s">
        <v>363</v>
      </c>
      <c r="N81" s="36">
        <v>2000000</v>
      </c>
      <c r="O81" s="47" t="s">
        <v>363</v>
      </c>
      <c r="P81" s="36">
        <v>4557098.64</v>
      </c>
      <c r="Q81" s="36"/>
      <c r="R81" s="36"/>
      <c r="S81" s="36"/>
      <c r="T81" s="217" t="s">
        <v>632</v>
      </c>
      <c r="U81" s="218"/>
      <c r="V81" s="218"/>
      <c r="W81" s="163"/>
      <c r="X81" s="59" t="s">
        <v>657</v>
      </c>
    </row>
    <row r="82" spans="1:24" ht="4.5" customHeight="1">
      <c r="A82" s="84"/>
      <c r="B82" s="84"/>
      <c r="C82" s="84"/>
      <c r="D82" s="85"/>
      <c r="E82" s="86"/>
      <c r="F82" s="87"/>
      <c r="G82" s="87"/>
      <c r="H82" s="88"/>
      <c r="I82" s="89"/>
      <c r="J82" s="84"/>
      <c r="K82" s="90"/>
      <c r="L82" s="90"/>
      <c r="M82" s="88"/>
      <c r="N82" s="88"/>
      <c r="O82" s="91"/>
      <c r="P82" s="92"/>
      <c r="Q82" s="92"/>
      <c r="R82" s="92"/>
      <c r="S82" s="92"/>
      <c r="T82" s="93"/>
      <c r="U82" s="94"/>
      <c r="V82" s="141"/>
      <c r="W82" s="131"/>
      <c r="X82" s="153"/>
    </row>
    <row r="83" spans="1:24" ht="31.5" customHeight="1">
      <c r="A83" s="199">
        <v>12</v>
      </c>
      <c r="B83" s="199">
        <v>407</v>
      </c>
      <c r="C83" s="177" t="s">
        <v>490</v>
      </c>
      <c r="D83" s="30"/>
      <c r="E83" s="28"/>
      <c r="F83" s="53"/>
      <c r="G83" s="53"/>
      <c r="H83" s="202" t="s">
        <v>557</v>
      </c>
      <c r="I83" s="177" t="s">
        <v>496</v>
      </c>
      <c r="J83" s="199" t="s">
        <v>94</v>
      </c>
      <c r="K83" s="29"/>
      <c r="L83" s="29"/>
      <c r="M83" s="205" t="s">
        <v>514</v>
      </c>
      <c r="N83" s="208">
        <v>2500000</v>
      </c>
      <c r="O83" s="47" t="s">
        <v>494</v>
      </c>
      <c r="P83" s="36">
        <v>3475187.32</v>
      </c>
      <c r="Q83" s="36">
        <v>1917955.48</v>
      </c>
      <c r="R83" s="36">
        <v>1625386</v>
      </c>
      <c r="S83" s="36"/>
      <c r="T83" s="217" t="s">
        <v>631</v>
      </c>
      <c r="U83" s="218"/>
      <c r="V83" s="218"/>
      <c r="W83" s="163"/>
      <c r="X83" s="214" t="s">
        <v>419</v>
      </c>
    </row>
    <row r="84" spans="1:24" ht="15">
      <c r="A84" s="200"/>
      <c r="B84" s="200"/>
      <c r="C84" s="178"/>
      <c r="D84" s="30"/>
      <c r="E84" s="28"/>
      <c r="F84" s="53"/>
      <c r="G84" s="53"/>
      <c r="H84" s="203"/>
      <c r="I84" s="178"/>
      <c r="J84" s="200"/>
      <c r="K84" s="29"/>
      <c r="L84" s="29"/>
      <c r="M84" s="206"/>
      <c r="N84" s="209"/>
      <c r="O84" s="47" t="s">
        <v>566</v>
      </c>
      <c r="P84" s="36">
        <v>755983.52</v>
      </c>
      <c r="Q84" s="36">
        <v>747737.68</v>
      </c>
      <c r="R84" s="36">
        <v>633676</v>
      </c>
      <c r="S84" s="36"/>
      <c r="T84" s="217" t="s">
        <v>631</v>
      </c>
      <c r="U84" s="218"/>
      <c r="V84" s="218"/>
      <c r="W84" s="163"/>
      <c r="X84" s="215"/>
    </row>
    <row r="85" spans="1:24" ht="15">
      <c r="A85" s="200"/>
      <c r="B85" s="200"/>
      <c r="C85" s="178"/>
      <c r="D85" s="30"/>
      <c r="E85" s="28"/>
      <c r="F85" s="53"/>
      <c r="G85" s="53"/>
      <c r="H85" s="203"/>
      <c r="I85" s="178"/>
      <c r="J85" s="200"/>
      <c r="K85" s="29"/>
      <c r="L85" s="29"/>
      <c r="M85" s="206"/>
      <c r="N85" s="209"/>
      <c r="O85" s="47" t="s">
        <v>621</v>
      </c>
      <c r="P85" s="36">
        <v>671150.96</v>
      </c>
      <c r="Q85" s="36">
        <v>685061.98</v>
      </c>
      <c r="R85" s="36">
        <v>580561</v>
      </c>
      <c r="S85" s="36"/>
      <c r="T85" s="217" t="s">
        <v>631</v>
      </c>
      <c r="U85" s="218"/>
      <c r="V85" s="218"/>
      <c r="W85" s="163"/>
      <c r="X85" s="215"/>
    </row>
    <row r="86" spans="1:24" ht="15">
      <c r="A86" s="201"/>
      <c r="B86" s="201"/>
      <c r="C86" s="179"/>
      <c r="D86" s="30"/>
      <c r="E86" s="28"/>
      <c r="F86" s="53"/>
      <c r="G86" s="53"/>
      <c r="H86" s="204"/>
      <c r="I86" s="179"/>
      <c r="J86" s="201"/>
      <c r="K86" s="29"/>
      <c r="L86" s="29"/>
      <c r="M86" s="207"/>
      <c r="N86" s="210"/>
      <c r="O86" s="36" t="s">
        <v>537</v>
      </c>
      <c r="P86" s="55">
        <f>SUM(P83:P85)</f>
        <v>4902321.8</v>
      </c>
      <c r="Q86" s="55">
        <f>SUM(Q83:Q85)</f>
        <v>3350755.14</v>
      </c>
      <c r="R86" s="55"/>
      <c r="S86" s="36"/>
      <c r="T86" s="20"/>
      <c r="U86" s="23"/>
      <c r="V86" s="142"/>
      <c r="W86" s="131"/>
      <c r="X86" s="216"/>
    </row>
    <row r="87" spans="1:24" ht="4.5" customHeight="1">
      <c r="A87" s="84"/>
      <c r="B87" s="84"/>
      <c r="C87" s="84"/>
      <c r="D87" s="85"/>
      <c r="E87" s="86"/>
      <c r="F87" s="87"/>
      <c r="G87" s="87"/>
      <c r="H87" s="88"/>
      <c r="I87" s="89"/>
      <c r="J87" s="84"/>
      <c r="K87" s="90"/>
      <c r="L87" s="90"/>
      <c r="M87" s="88"/>
      <c r="N87" s="88"/>
      <c r="O87" s="91"/>
      <c r="P87" s="92"/>
      <c r="Q87" s="92"/>
      <c r="R87" s="92"/>
      <c r="S87" s="92"/>
      <c r="T87" s="93"/>
      <c r="U87" s="94"/>
      <c r="V87" s="141"/>
      <c r="W87" s="131"/>
      <c r="X87" s="153"/>
    </row>
    <row r="88" spans="1:24" ht="30.75">
      <c r="A88" s="26">
        <v>13</v>
      </c>
      <c r="B88" s="26">
        <v>5</v>
      </c>
      <c r="C88" s="30" t="s">
        <v>5</v>
      </c>
      <c r="D88" s="30"/>
      <c r="E88" s="28"/>
      <c r="F88" s="53"/>
      <c r="G88" s="53"/>
      <c r="H88" s="18" t="s">
        <v>469</v>
      </c>
      <c r="I88" s="27" t="s">
        <v>498</v>
      </c>
      <c r="J88" s="29" t="s">
        <v>94</v>
      </c>
      <c r="K88" s="29"/>
      <c r="L88" s="29"/>
      <c r="M88" s="47" t="s">
        <v>363</v>
      </c>
      <c r="N88" s="36">
        <v>2100000</v>
      </c>
      <c r="O88" s="47" t="s">
        <v>363</v>
      </c>
      <c r="P88" s="36">
        <v>3154509.38</v>
      </c>
      <c r="Q88" s="36">
        <v>2953043.85</v>
      </c>
      <c r="R88" s="36">
        <v>2502579.53</v>
      </c>
      <c r="S88" s="36"/>
      <c r="T88" s="29" t="s">
        <v>622</v>
      </c>
      <c r="U88" s="23">
        <v>2953043.85</v>
      </c>
      <c r="V88" s="142">
        <v>885913.16</v>
      </c>
      <c r="W88" s="131"/>
      <c r="X88" s="59" t="s">
        <v>639</v>
      </c>
    </row>
    <row r="89" spans="1:24" ht="4.5" customHeight="1">
      <c r="A89" s="84"/>
      <c r="B89" s="84"/>
      <c r="C89" s="84"/>
      <c r="D89" s="85"/>
      <c r="E89" s="86"/>
      <c r="F89" s="87"/>
      <c r="G89" s="87"/>
      <c r="H89" s="88"/>
      <c r="I89" s="89"/>
      <c r="J89" s="84"/>
      <c r="K89" s="90"/>
      <c r="L89" s="90"/>
      <c r="M89" s="88"/>
      <c r="N89" s="88"/>
      <c r="O89" s="91"/>
      <c r="P89" s="92"/>
      <c r="Q89" s="92"/>
      <c r="R89" s="92"/>
      <c r="S89" s="92"/>
      <c r="T89" s="93"/>
      <c r="U89" s="94"/>
      <c r="V89" s="141"/>
      <c r="W89" s="131"/>
      <c r="X89" s="153"/>
    </row>
    <row r="90" spans="1:24" ht="15">
      <c r="A90" s="26">
        <v>14</v>
      </c>
      <c r="B90" s="26">
        <v>63</v>
      </c>
      <c r="C90" s="30" t="s">
        <v>47</v>
      </c>
      <c r="D90" s="30"/>
      <c r="E90" s="28"/>
      <c r="F90" s="53"/>
      <c r="G90" s="53"/>
      <c r="H90" s="18" t="s">
        <v>464</v>
      </c>
      <c r="I90" s="27" t="s">
        <v>498</v>
      </c>
      <c r="J90" s="29" t="s">
        <v>94</v>
      </c>
      <c r="K90" s="29"/>
      <c r="L90" s="29"/>
      <c r="M90" s="47" t="s">
        <v>363</v>
      </c>
      <c r="N90" s="36">
        <v>2500000</v>
      </c>
      <c r="O90" s="47" t="s">
        <v>363</v>
      </c>
      <c r="P90" s="36">
        <v>5442521.02</v>
      </c>
      <c r="Q90" s="36">
        <v>5317580.21</v>
      </c>
      <c r="R90" s="36">
        <v>4506423.91</v>
      </c>
      <c r="S90" s="36"/>
      <c r="T90" s="217" t="s">
        <v>594</v>
      </c>
      <c r="U90" s="218"/>
      <c r="V90" s="218"/>
      <c r="W90" s="163"/>
      <c r="X90" s="59" t="s">
        <v>638</v>
      </c>
    </row>
    <row r="91" spans="1:24" ht="4.5" customHeight="1">
      <c r="A91" s="113"/>
      <c r="B91" s="113"/>
      <c r="C91" s="113"/>
      <c r="D91" s="114"/>
      <c r="E91" s="115"/>
      <c r="F91" s="116"/>
      <c r="G91" s="116"/>
      <c r="H91" s="117"/>
      <c r="I91" s="118"/>
      <c r="J91" s="113"/>
      <c r="K91" s="119"/>
      <c r="L91" s="119"/>
      <c r="M91" s="117"/>
      <c r="N91" s="117"/>
      <c r="O91" s="120"/>
      <c r="P91" s="121"/>
      <c r="Q91" s="121"/>
      <c r="R91" s="121"/>
      <c r="S91" s="121"/>
      <c r="T91" s="122"/>
      <c r="U91" s="123"/>
      <c r="V91" s="145"/>
      <c r="W91" s="131"/>
      <c r="X91" s="155"/>
    </row>
    <row r="92" spans="1:24" ht="46.5">
      <c r="A92" s="26">
        <v>15</v>
      </c>
      <c r="B92" s="26">
        <v>55</v>
      </c>
      <c r="C92" s="30" t="s">
        <v>33</v>
      </c>
      <c r="D92" s="30"/>
      <c r="E92" s="28"/>
      <c r="F92" s="53"/>
      <c r="G92" s="53"/>
      <c r="H92" s="18" t="s">
        <v>342</v>
      </c>
      <c r="I92" s="27" t="s">
        <v>496</v>
      </c>
      <c r="J92" s="29" t="s">
        <v>94</v>
      </c>
      <c r="K92" s="29"/>
      <c r="L92" s="29"/>
      <c r="M92" s="47" t="s">
        <v>363</v>
      </c>
      <c r="N92" s="36">
        <v>2200000</v>
      </c>
      <c r="O92" s="47" t="s">
        <v>363</v>
      </c>
      <c r="P92" s="36">
        <v>3405210.96</v>
      </c>
      <c r="Q92" s="36">
        <v>3049741.86</v>
      </c>
      <c r="R92" s="36">
        <v>2584527</v>
      </c>
      <c r="S92" s="36"/>
      <c r="T92" s="219" t="s">
        <v>607</v>
      </c>
      <c r="U92" s="218"/>
      <c r="V92" s="218"/>
      <c r="W92" s="163"/>
      <c r="X92" s="59" t="s">
        <v>661</v>
      </c>
    </row>
    <row r="93" spans="1:24" ht="4.5" customHeight="1">
      <c r="A93" s="84"/>
      <c r="B93" s="84"/>
      <c r="C93" s="84"/>
      <c r="D93" s="85"/>
      <c r="E93" s="86"/>
      <c r="F93" s="87"/>
      <c r="G93" s="87"/>
      <c r="H93" s="88"/>
      <c r="I93" s="89"/>
      <c r="J93" s="84"/>
      <c r="K93" s="90"/>
      <c r="L93" s="90"/>
      <c r="M93" s="88"/>
      <c r="N93" s="88"/>
      <c r="O93" s="91"/>
      <c r="P93" s="92"/>
      <c r="Q93" s="92"/>
      <c r="R93" s="92"/>
      <c r="S93" s="92"/>
      <c r="T93" s="93"/>
      <c r="U93" s="94"/>
      <c r="V93" s="141"/>
      <c r="W93" s="131"/>
      <c r="X93" s="153"/>
    </row>
    <row r="94" spans="1:24" ht="15">
      <c r="A94" s="183">
        <v>16</v>
      </c>
      <c r="B94" s="183">
        <v>471</v>
      </c>
      <c r="C94" s="177" t="s">
        <v>251</v>
      </c>
      <c r="D94" s="30"/>
      <c r="E94" s="28"/>
      <c r="F94" s="53"/>
      <c r="G94" s="53"/>
      <c r="H94" s="202" t="s">
        <v>558</v>
      </c>
      <c r="I94" s="27" t="s">
        <v>496</v>
      </c>
      <c r="J94" s="199" t="s">
        <v>94</v>
      </c>
      <c r="K94" s="29"/>
      <c r="L94" s="29"/>
      <c r="M94" s="205" t="s">
        <v>515</v>
      </c>
      <c r="N94" s="208">
        <v>2800000</v>
      </c>
      <c r="O94" s="47" t="s">
        <v>571</v>
      </c>
      <c r="P94" s="10">
        <v>23074.9</v>
      </c>
      <c r="Q94" s="17">
        <v>23074.9</v>
      </c>
      <c r="R94" s="17">
        <v>19555</v>
      </c>
      <c r="S94" s="36"/>
      <c r="T94" s="219" t="s">
        <v>594</v>
      </c>
      <c r="U94" s="218"/>
      <c r="V94" s="218"/>
      <c r="W94" s="163"/>
      <c r="X94" s="214" t="s">
        <v>662</v>
      </c>
    </row>
    <row r="95" spans="1:24" ht="15">
      <c r="A95" s="220"/>
      <c r="B95" s="220"/>
      <c r="C95" s="178"/>
      <c r="D95" s="30"/>
      <c r="E95" s="28"/>
      <c r="F95" s="53"/>
      <c r="G95" s="53"/>
      <c r="H95" s="203"/>
      <c r="I95" s="27"/>
      <c r="J95" s="200"/>
      <c r="K95" s="29"/>
      <c r="L95" s="29"/>
      <c r="M95" s="206"/>
      <c r="N95" s="209"/>
      <c r="O95" s="47" t="s">
        <v>658</v>
      </c>
      <c r="P95" s="36">
        <v>938293.52</v>
      </c>
      <c r="Q95" s="36"/>
      <c r="R95" s="36"/>
      <c r="S95" s="36"/>
      <c r="T95" s="217" t="s">
        <v>563</v>
      </c>
      <c r="U95" s="218"/>
      <c r="V95" s="218"/>
      <c r="W95" s="163"/>
      <c r="X95" s="215"/>
    </row>
    <row r="96" spans="1:24" ht="30.75">
      <c r="A96" s="220"/>
      <c r="B96" s="220"/>
      <c r="C96" s="178"/>
      <c r="D96" s="30"/>
      <c r="E96" s="28"/>
      <c r="F96" s="53"/>
      <c r="G96" s="53"/>
      <c r="H96" s="203"/>
      <c r="I96" s="27"/>
      <c r="J96" s="200"/>
      <c r="K96" s="29"/>
      <c r="L96" s="29"/>
      <c r="M96" s="206"/>
      <c r="N96" s="209"/>
      <c r="O96" s="47" t="s">
        <v>659</v>
      </c>
      <c r="P96" s="36">
        <v>81646.56</v>
      </c>
      <c r="Q96" s="36"/>
      <c r="R96" s="36"/>
      <c r="S96" s="36"/>
      <c r="T96" s="217" t="s">
        <v>563</v>
      </c>
      <c r="U96" s="218"/>
      <c r="V96" s="218"/>
      <c r="W96" s="163"/>
      <c r="X96" s="215"/>
    </row>
    <row r="97" spans="1:24" ht="15">
      <c r="A97" s="220"/>
      <c r="B97" s="220"/>
      <c r="C97" s="178"/>
      <c r="D97" s="30"/>
      <c r="E97" s="28"/>
      <c r="F97" s="53"/>
      <c r="G97" s="53"/>
      <c r="H97" s="203"/>
      <c r="I97" s="27"/>
      <c r="J97" s="200"/>
      <c r="K97" s="29"/>
      <c r="L97" s="29"/>
      <c r="M97" s="206"/>
      <c r="N97" s="209"/>
      <c r="O97" s="47" t="s">
        <v>660</v>
      </c>
      <c r="P97" s="36">
        <v>493300.18</v>
      </c>
      <c r="Q97" s="36"/>
      <c r="R97" s="36"/>
      <c r="S97" s="36"/>
      <c r="T97" s="217" t="s">
        <v>563</v>
      </c>
      <c r="U97" s="218"/>
      <c r="V97" s="218"/>
      <c r="W97" s="163"/>
      <c r="X97" s="215"/>
    </row>
    <row r="98" spans="1:24" ht="15">
      <c r="A98" s="184"/>
      <c r="B98" s="184"/>
      <c r="C98" s="179"/>
      <c r="D98" s="30"/>
      <c r="E98" s="28"/>
      <c r="F98" s="53"/>
      <c r="G98" s="53"/>
      <c r="H98" s="204"/>
      <c r="I98" s="27"/>
      <c r="J98" s="201"/>
      <c r="K98" s="29"/>
      <c r="L98" s="29"/>
      <c r="M98" s="207"/>
      <c r="N98" s="210"/>
      <c r="O98" s="47"/>
      <c r="P98" s="55">
        <f>SUM(P94:P97)</f>
        <v>1536315.16</v>
      </c>
      <c r="Q98" s="55">
        <f>SUM(Q94:Q97)</f>
        <v>23074.9</v>
      </c>
      <c r="R98" s="36"/>
      <c r="S98" s="36"/>
      <c r="T98" s="126"/>
      <c r="U98" s="125"/>
      <c r="V98" s="125"/>
      <c r="W98" s="163"/>
      <c r="X98" s="216"/>
    </row>
    <row r="99" spans="1:24" ht="4.5" customHeight="1">
      <c r="A99" s="84"/>
      <c r="B99" s="84"/>
      <c r="C99" s="84"/>
      <c r="D99" s="85"/>
      <c r="E99" s="86"/>
      <c r="F99" s="87"/>
      <c r="G99" s="87"/>
      <c r="H99" s="88"/>
      <c r="I99" s="89"/>
      <c r="J99" s="84"/>
      <c r="K99" s="90"/>
      <c r="L99" s="90"/>
      <c r="M99" s="88"/>
      <c r="N99" s="88"/>
      <c r="O99" s="91"/>
      <c r="P99" s="92"/>
      <c r="Q99" s="92"/>
      <c r="R99" s="92"/>
      <c r="S99" s="92"/>
      <c r="T99" s="93"/>
      <c r="U99" s="94"/>
      <c r="V99" s="141"/>
      <c r="W99" s="131"/>
      <c r="X99" s="153"/>
    </row>
    <row r="100" spans="1:24" ht="31.5" customHeight="1">
      <c r="A100" s="183">
        <v>17</v>
      </c>
      <c r="B100" s="183">
        <v>50</v>
      </c>
      <c r="C100" s="177" t="s">
        <v>231</v>
      </c>
      <c r="D100" s="30"/>
      <c r="E100" s="28"/>
      <c r="F100" s="53"/>
      <c r="G100" s="53"/>
      <c r="H100" s="202" t="s">
        <v>290</v>
      </c>
      <c r="I100" s="27" t="s">
        <v>496</v>
      </c>
      <c r="J100" s="199" t="s">
        <v>96</v>
      </c>
      <c r="K100" s="29"/>
      <c r="L100" s="29"/>
      <c r="M100" s="205" t="s">
        <v>518</v>
      </c>
      <c r="N100" s="208">
        <v>1500000</v>
      </c>
      <c r="O100" s="47" t="s">
        <v>596</v>
      </c>
      <c r="P100" s="36">
        <v>61295.04</v>
      </c>
      <c r="Q100" s="36">
        <v>61295.04</v>
      </c>
      <c r="R100" s="36">
        <v>51944.95</v>
      </c>
      <c r="S100" s="36"/>
      <c r="T100" s="29" t="s">
        <v>623</v>
      </c>
      <c r="U100" s="36">
        <v>61295.04</v>
      </c>
      <c r="V100" s="143">
        <v>0</v>
      </c>
      <c r="W100" s="131"/>
      <c r="X100" s="214" t="s">
        <v>663</v>
      </c>
    </row>
    <row r="101" spans="1:24" ht="30.75">
      <c r="A101" s="220"/>
      <c r="B101" s="220"/>
      <c r="C101" s="178"/>
      <c r="D101" s="30"/>
      <c r="E101" s="28"/>
      <c r="F101" s="53"/>
      <c r="G101" s="53"/>
      <c r="H101" s="203"/>
      <c r="I101" s="27"/>
      <c r="J101" s="200"/>
      <c r="K101" s="29"/>
      <c r="L101" s="29"/>
      <c r="M101" s="206"/>
      <c r="N101" s="209"/>
      <c r="O101" s="47" t="s">
        <v>410</v>
      </c>
      <c r="P101" s="36">
        <v>17162.62</v>
      </c>
      <c r="Q101" s="36">
        <v>17162.62</v>
      </c>
      <c r="R101" s="36">
        <v>14544.59</v>
      </c>
      <c r="S101" s="36"/>
      <c r="T101" s="29" t="s">
        <v>624</v>
      </c>
      <c r="U101" s="36">
        <v>17162.62</v>
      </c>
      <c r="V101" s="143">
        <v>0</v>
      </c>
      <c r="W101" s="131"/>
      <c r="X101" s="215"/>
    </row>
    <row r="102" spans="1:24" ht="15">
      <c r="A102" s="184"/>
      <c r="B102" s="184"/>
      <c r="C102" s="179"/>
      <c r="D102" s="30"/>
      <c r="E102" s="28"/>
      <c r="F102" s="53"/>
      <c r="G102" s="53"/>
      <c r="H102" s="204"/>
      <c r="I102" s="27"/>
      <c r="J102" s="201"/>
      <c r="K102" s="29"/>
      <c r="L102" s="29"/>
      <c r="M102" s="207"/>
      <c r="N102" s="210"/>
      <c r="O102" s="36" t="s">
        <v>537</v>
      </c>
      <c r="P102" s="55">
        <f>SUM(P100:P101)</f>
        <v>78457.66</v>
      </c>
      <c r="Q102" s="55">
        <f>SUM(Q100:Q101)</f>
        <v>78457.66</v>
      </c>
      <c r="R102" s="36"/>
      <c r="S102" s="36"/>
      <c r="T102" s="20"/>
      <c r="U102" s="23"/>
      <c r="V102" s="142"/>
      <c r="W102" s="131"/>
      <c r="X102" s="216"/>
    </row>
    <row r="103" spans="1:24" ht="4.5" customHeight="1">
      <c r="A103" s="84"/>
      <c r="B103" s="84"/>
      <c r="C103" s="84"/>
      <c r="D103" s="85"/>
      <c r="E103" s="86"/>
      <c r="F103" s="87"/>
      <c r="G103" s="87"/>
      <c r="H103" s="88"/>
      <c r="I103" s="89"/>
      <c r="J103" s="84"/>
      <c r="K103" s="90"/>
      <c r="L103" s="90"/>
      <c r="M103" s="88"/>
      <c r="N103" s="88"/>
      <c r="O103" s="91"/>
      <c r="P103" s="92"/>
      <c r="Q103" s="92"/>
      <c r="R103" s="92"/>
      <c r="S103" s="92"/>
      <c r="T103" s="93"/>
      <c r="U103" s="94"/>
      <c r="V103" s="141"/>
      <c r="W103" s="131"/>
      <c r="X103" s="153"/>
    </row>
    <row r="104" spans="1:24" ht="46.5">
      <c r="A104" s="26">
        <v>18</v>
      </c>
      <c r="B104" s="26">
        <v>610</v>
      </c>
      <c r="C104" s="30" t="s">
        <v>420</v>
      </c>
      <c r="D104" s="30"/>
      <c r="E104" s="28"/>
      <c r="F104" s="53"/>
      <c r="G104" s="53"/>
      <c r="H104" s="18" t="s">
        <v>470</v>
      </c>
      <c r="I104" s="18" t="s">
        <v>495</v>
      </c>
      <c r="J104" s="29" t="s">
        <v>94</v>
      </c>
      <c r="K104" s="29"/>
      <c r="L104" s="29"/>
      <c r="M104" s="47" t="s">
        <v>530</v>
      </c>
      <c r="N104" s="36">
        <v>2300000</v>
      </c>
      <c r="O104" s="47" t="s">
        <v>530</v>
      </c>
      <c r="P104" s="36"/>
      <c r="Q104" s="36"/>
      <c r="R104" s="36"/>
      <c r="S104" s="36"/>
      <c r="T104" s="217" t="s">
        <v>503</v>
      </c>
      <c r="U104" s="218"/>
      <c r="V104" s="218"/>
      <c r="W104" s="163"/>
      <c r="X104" s="59" t="s">
        <v>665</v>
      </c>
    </row>
    <row r="105" spans="1:24" ht="4.5" customHeight="1">
      <c r="A105" s="84"/>
      <c r="B105" s="84"/>
      <c r="C105" s="84"/>
      <c r="D105" s="85"/>
      <c r="E105" s="86"/>
      <c r="F105" s="87"/>
      <c r="G105" s="87"/>
      <c r="H105" s="88"/>
      <c r="I105" s="89"/>
      <c r="J105" s="84"/>
      <c r="K105" s="90"/>
      <c r="L105" s="90"/>
      <c r="M105" s="88"/>
      <c r="N105" s="88"/>
      <c r="O105" s="91"/>
      <c r="P105" s="92"/>
      <c r="Q105" s="92"/>
      <c r="R105" s="92"/>
      <c r="S105" s="92"/>
      <c r="T105" s="93"/>
      <c r="U105" s="94"/>
      <c r="V105" s="141"/>
      <c r="W105" s="131"/>
      <c r="X105" s="153"/>
    </row>
    <row r="106" spans="1:24" ht="46.5">
      <c r="A106" s="26">
        <v>19</v>
      </c>
      <c r="B106" s="26">
        <v>106</v>
      </c>
      <c r="C106" s="30" t="s">
        <v>121</v>
      </c>
      <c r="D106" s="30"/>
      <c r="E106" s="28"/>
      <c r="F106" s="53"/>
      <c r="G106" s="53"/>
      <c r="H106" s="18" t="s">
        <v>469</v>
      </c>
      <c r="I106" s="27" t="s">
        <v>496</v>
      </c>
      <c r="J106" s="29" t="s">
        <v>94</v>
      </c>
      <c r="K106" s="29"/>
      <c r="L106" s="29"/>
      <c r="M106" s="47" t="s">
        <v>551</v>
      </c>
      <c r="N106" s="36">
        <v>2300000</v>
      </c>
      <c r="O106" s="47" t="s">
        <v>567</v>
      </c>
      <c r="P106" s="36">
        <v>4548125.92</v>
      </c>
      <c r="Q106" s="36"/>
      <c r="R106" s="36"/>
      <c r="S106" s="36"/>
      <c r="T106" s="217" t="s">
        <v>572</v>
      </c>
      <c r="U106" s="218"/>
      <c r="V106" s="218"/>
      <c r="W106" s="163"/>
      <c r="X106" s="59" t="s">
        <v>666</v>
      </c>
    </row>
    <row r="107" spans="1:24" ht="4.5" customHeight="1">
      <c r="A107" s="84"/>
      <c r="B107" s="84"/>
      <c r="C107" s="84"/>
      <c r="D107" s="85"/>
      <c r="E107" s="86"/>
      <c r="F107" s="87"/>
      <c r="G107" s="87"/>
      <c r="H107" s="88"/>
      <c r="I107" s="89"/>
      <c r="J107" s="84"/>
      <c r="K107" s="90"/>
      <c r="L107" s="90"/>
      <c r="M107" s="88"/>
      <c r="N107" s="88"/>
      <c r="O107" s="91"/>
      <c r="P107" s="92"/>
      <c r="Q107" s="92"/>
      <c r="R107" s="92"/>
      <c r="S107" s="92"/>
      <c r="T107" s="93"/>
      <c r="U107" s="94"/>
      <c r="V107" s="141"/>
      <c r="W107" s="131"/>
      <c r="X107" s="153"/>
    </row>
    <row r="108" spans="1:24" ht="15">
      <c r="A108" s="199">
        <v>20</v>
      </c>
      <c r="B108" s="199">
        <v>338</v>
      </c>
      <c r="C108" s="177" t="s">
        <v>276</v>
      </c>
      <c r="D108" s="30"/>
      <c r="E108" s="28"/>
      <c r="F108" s="53"/>
      <c r="G108" s="53"/>
      <c r="H108" s="202" t="s">
        <v>342</v>
      </c>
      <c r="I108" s="27" t="s">
        <v>496</v>
      </c>
      <c r="J108" s="199" t="s">
        <v>94</v>
      </c>
      <c r="K108" s="29"/>
      <c r="L108" s="29"/>
      <c r="M108" s="205" t="s">
        <v>491</v>
      </c>
      <c r="N108" s="208">
        <v>1100000</v>
      </c>
      <c r="O108" s="47" t="s">
        <v>491</v>
      </c>
      <c r="P108" s="36">
        <v>4339746.18</v>
      </c>
      <c r="Q108" s="36">
        <v>2454556.94</v>
      </c>
      <c r="R108" s="36">
        <v>2080133</v>
      </c>
      <c r="S108" s="36"/>
      <c r="T108" s="217" t="s">
        <v>664</v>
      </c>
      <c r="U108" s="218"/>
      <c r="V108" s="218"/>
      <c r="W108" s="163"/>
      <c r="X108" s="214" t="s">
        <v>661</v>
      </c>
    </row>
    <row r="109" spans="1:24" ht="15">
      <c r="A109" s="200"/>
      <c r="B109" s="200"/>
      <c r="C109" s="178"/>
      <c r="D109" s="30"/>
      <c r="E109" s="28"/>
      <c r="F109" s="53"/>
      <c r="G109" s="53"/>
      <c r="H109" s="203"/>
      <c r="I109" s="27"/>
      <c r="J109" s="200"/>
      <c r="K109" s="29"/>
      <c r="L109" s="29"/>
      <c r="M109" s="206"/>
      <c r="N109" s="209"/>
      <c r="O109" s="47" t="s">
        <v>595</v>
      </c>
      <c r="P109" s="36">
        <v>179520.48</v>
      </c>
      <c r="Q109" s="36">
        <v>137498.32</v>
      </c>
      <c r="R109" s="36">
        <v>116524</v>
      </c>
      <c r="S109" s="36"/>
      <c r="T109" s="217" t="s">
        <v>664</v>
      </c>
      <c r="U109" s="218"/>
      <c r="V109" s="218"/>
      <c r="W109" s="163"/>
      <c r="X109" s="215"/>
    </row>
    <row r="110" spans="1:24" ht="15">
      <c r="A110" s="200"/>
      <c r="B110" s="200"/>
      <c r="C110" s="178"/>
      <c r="D110" s="30"/>
      <c r="E110" s="28"/>
      <c r="F110" s="53"/>
      <c r="G110" s="53"/>
      <c r="H110" s="203"/>
      <c r="I110" s="27"/>
      <c r="J110" s="200"/>
      <c r="K110" s="29"/>
      <c r="L110" s="29"/>
      <c r="M110" s="206"/>
      <c r="N110" s="209"/>
      <c r="O110" s="47" t="s">
        <v>417</v>
      </c>
      <c r="P110" s="36">
        <v>466773.78</v>
      </c>
      <c r="Q110" s="36">
        <v>420501.26</v>
      </c>
      <c r="R110" s="36">
        <v>356357</v>
      </c>
      <c r="S110" s="36"/>
      <c r="T110" s="217" t="s">
        <v>664</v>
      </c>
      <c r="U110" s="218"/>
      <c r="V110" s="218"/>
      <c r="W110" s="163"/>
      <c r="X110" s="215"/>
    </row>
    <row r="111" spans="1:24" ht="15">
      <c r="A111" s="201"/>
      <c r="B111" s="201"/>
      <c r="C111" s="179"/>
      <c r="D111" s="30"/>
      <c r="E111" s="28"/>
      <c r="F111" s="53"/>
      <c r="G111" s="53"/>
      <c r="H111" s="204"/>
      <c r="I111" s="27"/>
      <c r="J111" s="201"/>
      <c r="K111" s="29"/>
      <c r="L111" s="29"/>
      <c r="M111" s="207"/>
      <c r="N111" s="210"/>
      <c r="O111" s="36" t="s">
        <v>537</v>
      </c>
      <c r="P111" s="55">
        <f>SUM(P108:P110)</f>
        <v>4986040.44</v>
      </c>
      <c r="Q111" s="55">
        <f>SUM(Q108:Q110)</f>
        <v>3012556.5199999996</v>
      </c>
      <c r="R111" s="36"/>
      <c r="S111" s="36"/>
      <c r="T111" s="20"/>
      <c r="U111" s="23"/>
      <c r="V111" s="142"/>
      <c r="W111" s="131"/>
      <c r="X111" s="216"/>
    </row>
    <row r="112" spans="1:24" ht="4.5" customHeight="1">
      <c r="A112" s="84"/>
      <c r="B112" s="84"/>
      <c r="C112" s="84"/>
      <c r="D112" s="85"/>
      <c r="E112" s="86"/>
      <c r="F112" s="87"/>
      <c r="G112" s="87"/>
      <c r="H112" s="88"/>
      <c r="I112" s="89"/>
      <c r="J112" s="84"/>
      <c r="K112" s="90"/>
      <c r="L112" s="90"/>
      <c r="M112" s="88"/>
      <c r="N112" s="88"/>
      <c r="O112" s="91"/>
      <c r="P112" s="92"/>
      <c r="Q112" s="92"/>
      <c r="R112" s="92"/>
      <c r="S112" s="92"/>
      <c r="T112" s="93"/>
      <c r="U112" s="94"/>
      <c r="V112" s="141"/>
      <c r="W112" s="131"/>
      <c r="X112" s="153"/>
    </row>
    <row r="113" spans="1:24" ht="30.75">
      <c r="A113" s="26">
        <v>21</v>
      </c>
      <c r="B113" s="26">
        <v>348</v>
      </c>
      <c r="C113" s="30" t="s">
        <v>492</v>
      </c>
      <c r="D113" s="30"/>
      <c r="E113" s="28"/>
      <c r="F113" s="53"/>
      <c r="G113" s="53"/>
      <c r="H113" s="18" t="s">
        <v>291</v>
      </c>
      <c r="I113" s="27" t="s">
        <v>498</v>
      </c>
      <c r="J113" s="29" t="s">
        <v>95</v>
      </c>
      <c r="K113" s="29"/>
      <c r="L113" s="29"/>
      <c r="M113" s="47" t="s">
        <v>363</v>
      </c>
      <c r="N113" s="36">
        <v>1400000</v>
      </c>
      <c r="O113" s="47" t="s">
        <v>363</v>
      </c>
      <c r="P113" s="36">
        <v>2582779.78</v>
      </c>
      <c r="Q113" s="36">
        <v>2203367.83</v>
      </c>
      <c r="R113" s="36">
        <v>1867260.87</v>
      </c>
      <c r="S113" s="36"/>
      <c r="T113" s="217" t="s">
        <v>664</v>
      </c>
      <c r="U113" s="218"/>
      <c r="V113" s="218"/>
      <c r="W113" s="163"/>
      <c r="X113" s="59" t="s">
        <v>662</v>
      </c>
    </row>
    <row r="114" spans="1:24" ht="4.5" customHeight="1">
      <c r="A114" s="84"/>
      <c r="B114" s="84"/>
      <c r="C114" s="84"/>
      <c r="D114" s="85"/>
      <c r="E114" s="86"/>
      <c r="F114" s="87"/>
      <c r="G114" s="87"/>
      <c r="H114" s="88"/>
      <c r="I114" s="89"/>
      <c r="J114" s="84"/>
      <c r="K114" s="90"/>
      <c r="L114" s="90"/>
      <c r="M114" s="88"/>
      <c r="N114" s="88"/>
      <c r="O114" s="91"/>
      <c r="P114" s="92"/>
      <c r="Q114" s="92"/>
      <c r="R114" s="92"/>
      <c r="S114" s="92"/>
      <c r="T114" s="93"/>
      <c r="U114" s="94"/>
      <c r="V114" s="141"/>
      <c r="W114" s="131"/>
      <c r="X114" s="153"/>
    </row>
    <row r="115" spans="1:24" ht="30.75">
      <c r="A115" s="26">
        <v>22</v>
      </c>
      <c r="B115" s="26">
        <v>36</v>
      </c>
      <c r="C115" s="30" t="s">
        <v>27</v>
      </c>
      <c r="D115" s="30"/>
      <c r="E115" s="28"/>
      <c r="F115" s="53"/>
      <c r="G115" s="53"/>
      <c r="H115" s="6" t="s">
        <v>467</v>
      </c>
      <c r="I115" s="27" t="s">
        <v>496</v>
      </c>
      <c r="J115" s="29" t="s">
        <v>94</v>
      </c>
      <c r="K115" s="29"/>
      <c r="L115" s="29"/>
      <c r="M115" s="47" t="s">
        <v>380</v>
      </c>
      <c r="N115" s="36">
        <v>700000</v>
      </c>
      <c r="O115" s="47" t="s">
        <v>571</v>
      </c>
      <c r="P115" s="10">
        <v>18931.06</v>
      </c>
      <c r="Q115" s="10">
        <v>18931.06</v>
      </c>
      <c r="R115" s="10">
        <v>16043.27</v>
      </c>
      <c r="S115" s="36"/>
      <c r="T115" s="29" t="s">
        <v>634</v>
      </c>
      <c r="U115" s="36">
        <v>18931.06</v>
      </c>
      <c r="V115" s="143">
        <v>0</v>
      </c>
      <c r="W115" s="131"/>
      <c r="X115" s="214" t="s">
        <v>667</v>
      </c>
    </row>
    <row r="116" spans="1:24" ht="15">
      <c r="A116" s="98"/>
      <c r="B116" s="98"/>
      <c r="C116" s="57"/>
      <c r="D116" s="30"/>
      <c r="E116" s="28"/>
      <c r="F116" s="53"/>
      <c r="G116" s="53"/>
      <c r="H116" s="105"/>
      <c r="I116" s="27"/>
      <c r="J116" s="62"/>
      <c r="K116" s="29"/>
      <c r="L116" s="29"/>
      <c r="M116" s="102"/>
      <c r="N116" s="100"/>
      <c r="O116" s="47" t="s">
        <v>617</v>
      </c>
      <c r="P116" s="36">
        <v>636887.97</v>
      </c>
      <c r="Q116" s="36">
        <v>585342.1</v>
      </c>
      <c r="R116" s="36">
        <v>503172</v>
      </c>
      <c r="S116" s="36"/>
      <c r="T116" s="217" t="s">
        <v>664</v>
      </c>
      <c r="U116" s="218"/>
      <c r="V116" s="218"/>
      <c r="W116" s="163"/>
      <c r="X116" s="215"/>
    </row>
    <row r="117" spans="1:24" ht="15">
      <c r="A117" s="98"/>
      <c r="B117" s="98"/>
      <c r="C117" s="57"/>
      <c r="D117" s="30"/>
      <c r="E117" s="28"/>
      <c r="F117" s="53"/>
      <c r="G117" s="53"/>
      <c r="H117" s="105"/>
      <c r="I117" s="27"/>
      <c r="J117" s="62"/>
      <c r="K117" s="29"/>
      <c r="L117" s="29"/>
      <c r="M117" s="102"/>
      <c r="N117" s="100"/>
      <c r="O117" s="36" t="s">
        <v>537</v>
      </c>
      <c r="P117" s="55">
        <f>SUM(P115:P116)</f>
        <v>655819.03</v>
      </c>
      <c r="Q117" s="55">
        <f>SUM(Q115:Q116)</f>
        <v>604273.16</v>
      </c>
      <c r="R117" s="55"/>
      <c r="S117" s="36"/>
      <c r="T117" s="21"/>
      <c r="U117" s="21"/>
      <c r="V117" s="146"/>
      <c r="W117" s="163"/>
      <c r="X117" s="216"/>
    </row>
    <row r="118" spans="1:24" ht="4.5" customHeight="1">
      <c r="A118" s="84"/>
      <c r="B118" s="84"/>
      <c r="C118" s="84"/>
      <c r="D118" s="85"/>
      <c r="E118" s="86"/>
      <c r="F118" s="87"/>
      <c r="G118" s="87"/>
      <c r="H118" s="88"/>
      <c r="I118" s="89"/>
      <c r="J118" s="84"/>
      <c r="K118" s="90"/>
      <c r="L118" s="90"/>
      <c r="M118" s="88"/>
      <c r="N118" s="88"/>
      <c r="O118" s="91"/>
      <c r="P118" s="92"/>
      <c r="Q118" s="92"/>
      <c r="R118" s="92"/>
      <c r="S118" s="92"/>
      <c r="T118" s="93"/>
      <c r="U118" s="94"/>
      <c r="V118" s="141"/>
      <c r="W118" s="131"/>
      <c r="X118" s="153"/>
    </row>
    <row r="119" spans="1:24" ht="30.75">
      <c r="A119" s="26">
        <v>23</v>
      </c>
      <c r="B119" s="26">
        <v>315</v>
      </c>
      <c r="C119" s="30" t="s">
        <v>217</v>
      </c>
      <c r="D119" s="30"/>
      <c r="E119" s="28"/>
      <c r="F119" s="53"/>
      <c r="G119" s="53"/>
      <c r="H119" s="18" t="s">
        <v>400</v>
      </c>
      <c r="I119" s="27" t="s">
        <v>496</v>
      </c>
      <c r="J119" s="29" t="s">
        <v>93</v>
      </c>
      <c r="K119" s="29"/>
      <c r="L119" s="29"/>
      <c r="M119" s="47" t="s">
        <v>344</v>
      </c>
      <c r="N119" s="36">
        <v>900000</v>
      </c>
      <c r="O119" s="47" t="s">
        <v>344</v>
      </c>
      <c r="P119" s="36">
        <v>430735.4</v>
      </c>
      <c r="Q119" s="36"/>
      <c r="R119" s="36"/>
      <c r="S119" s="36"/>
      <c r="T119" s="217" t="s">
        <v>563</v>
      </c>
      <c r="U119" s="218"/>
      <c r="V119" s="218"/>
      <c r="W119" s="163"/>
      <c r="X119" s="59" t="s">
        <v>662</v>
      </c>
    </row>
    <row r="120" spans="1:24" ht="4.5" customHeight="1">
      <c r="A120" s="84"/>
      <c r="B120" s="84"/>
      <c r="C120" s="84"/>
      <c r="D120" s="85"/>
      <c r="E120" s="86"/>
      <c r="F120" s="87"/>
      <c r="G120" s="87"/>
      <c r="H120" s="88"/>
      <c r="I120" s="89"/>
      <c r="J120" s="84"/>
      <c r="K120" s="90"/>
      <c r="L120" s="90"/>
      <c r="M120" s="88"/>
      <c r="N120" s="88"/>
      <c r="O120" s="91"/>
      <c r="P120" s="92"/>
      <c r="Q120" s="92"/>
      <c r="R120" s="92"/>
      <c r="S120" s="92"/>
      <c r="T120" s="93"/>
      <c r="U120" s="94"/>
      <c r="V120" s="141"/>
      <c r="W120" s="131"/>
      <c r="X120" s="153"/>
    </row>
    <row r="121" spans="1:24" ht="30.75">
      <c r="A121" s="26">
        <v>24</v>
      </c>
      <c r="B121" s="26">
        <v>129</v>
      </c>
      <c r="C121" s="30" t="s">
        <v>125</v>
      </c>
      <c r="D121" s="30"/>
      <c r="E121" s="28"/>
      <c r="F121" s="53"/>
      <c r="G121" s="53"/>
      <c r="H121" s="18" t="s">
        <v>91</v>
      </c>
      <c r="I121" s="18" t="s">
        <v>495</v>
      </c>
      <c r="J121" s="29" t="s">
        <v>96</v>
      </c>
      <c r="K121" s="29"/>
      <c r="L121" s="29"/>
      <c r="M121" s="47" t="s">
        <v>363</v>
      </c>
      <c r="N121" s="36">
        <v>2400000</v>
      </c>
      <c r="O121" s="47" t="s">
        <v>363</v>
      </c>
      <c r="P121" s="36">
        <v>4649410.04</v>
      </c>
      <c r="Q121" s="36"/>
      <c r="R121" s="36"/>
      <c r="S121" s="36"/>
      <c r="T121" s="217" t="s">
        <v>563</v>
      </c>
      <c r="U121" s="218"/>
      <c r="V121" s="218"/>
      <c r="W121" s="163"/>
      <c r="X121" s="59" t="s">
        <v>662</v>
      </c>
    </row>
    <row r="122" spans="1:24" ht="4.5" customHeight="1">
      <c r="A122" s="84"/>
      <c r="B122" s="84"/>
      <c r="C122" s="84"/>
      <c r="D122" s="85"/>
      <c r="E122" s="86"/>
      <c r="F122" s="87"/>
      <c r="G122" s="87"/>
      <c r="H122" s="88"/>
      <c r="I122" s="89"/>
      <c r="J122" s="84"/>
      <c r="K122" s="90"/>
      <c r="L122" s="90"/>
      <c r="M122" s="88"/>
      <c r="N122" s="88"/>
      <c r="O122" s="91"/>
      <c r="P122" s="92"/>
      <c r="Q122" s="92"/>
      <c r="R122" s="92"/>
      <c r="S122" s="92"/>
      <c r="T122" s="93"/>
      <c r="U122" s="94"/>
      <c r="V122" s="141"/>
      <c r="W122" s="131"/>
      <c r="X122" s="153"/>
    </row>
    <row r="123" spans="1:24" ht="30.75">
      <c r="A123" s="26">
        <v>25</v>
      </c>
      <c r="B123" s="26">
        <v>300</v>
      </c>
      <c r="C123" s="30" t="s">
        <v>197</v>
      </c>
      <c r="D123" s="30"/>
      <c r="E123" s="28"/>
      <c r="F123" s="53"/>
      <c r="G123" s="53"/>
      <c r="H123" s="18" t="s">
        <v>400</v>
      </c>
      <c r="I123" s="27" t="s">
        <v>496</v>
      </c>
      <c r="J123" s="29" t="s">
        <v>93</v>
      </c>
      <c r="K123" s="29"/>
      <c r="L123" s="29"/>
      <c r="M123" s="47" t="s">
        <v>344</v>
      </c>
      <c r="N123" s="36">
        <v>1200000</v>
      </c>
      <c r="O123" s="47" t="s">
        <v>344</v>
      </c>
      <c r="P123" s="36">
        <v>605358.88</v>
      </c>
      <c r="Q123" s="36"/>
      <c r="R123" s="36"/>
      <c r="S123" s="36"/>
      <c r="T123" s="217" t="s">
        <v>563</v>
      </c>
      <c r="U123" s="218"/>
      <c r="V123" s="218"/>
      <c r="W123" s="163"/>
      <c r="X123" s="59" t="s">
        <v>662</v>
      </c>
    </row>
    <row r="124" spans="1:24" ht="4.5" customHeight="1">
      <c r="A124" s="84"/>
      <c r="B124" s="84"/>
      <c r="C124" s="84"/>
      <c r="D124" s="85"/>
      <c r="E124" s="86"/>
      <c r="F124" s="87"/>
      <c r="G124" s="87"/>
      <c r="H124" s="88"/>
      <c r="I124" s="89"/>
      <c r="J124" s="84"/>
      <c r="K124" s="90"/>
      <c r="L124" s="90"/>
      <c r="M124" s="88"/>
      <c r="N124" s="88"/>
      <c r="O124" s="91"/>
      <c r="P124" s="92"/>
      <c r="Q124" s="92"/>
      <c r="R124" s="92"/>
      <c r="S124" s="92"/>
      <c r="T124" s="93"/>
      <c r="U124" s="94"/>
      <c r="V124" s="141"/>
      <c r="W124" s="131"/>
      <c r="X124" s="153"/>
    </row>
    <row r="125" spans="1:25" ht="15">
      <c r="A125" s="26"/>
      <c r="B125" s="26"/>
      <c r="C125" s="20"/>
      <c r="D125" s="23"/>
      <c r="E125" s="22"/>
      <c r="F125" s="22"/>
      <c r="G125" s="22"/>
      <c r="H125" s="31"/>
      <c r="I125" s="31"/>
      <c r="J125" s="22"/>
      <c r="K125" s="29"/>
      <c r="L125" s="29"/>
      <c r="M125" s="26" t="s">
        <v>378</v>
      </c>
      <c r="N125" s="52">
        <f>SUM(N7:N123)</f>
        <v>77994034.94</v>
      </c>
      <c r="O125" s="26"/>
      <c r="P125" s="52">
        <f>P23+P30+P45+P57+P59+P68+P70+P75+P77+P79+P81+P86+P88+P90+P92+P98+P102+P104+P106+P111+P113+P117+P119+P121+P123</f>
        <v>92840609.71</v>
      </c>
      <c r="Q125" s="52">
        <f>Q23+Q30+Q45+Q57+Q59+Q68+Q70+Q75+Q77+Q79+Q81+Q86+Q88+Q90+Q92+Q98+Q102+Q104+Q106+Q111+Q113+Q117+Q119+Q121+Q123</f>
        <v>55962855.41999999</v>
      </c>
      <c r="R125" s="52">
        <f>SUM(R7:R123)</f>
        <v>44019806.71000001</v>
      </c>
      <c r="S125" s="25"/>
      <c r="T125" s="55"/>
      <c r="U125" s="55">
        <f>SUM(U7:U124)</f>
        <v>43581357.33</v>
      </c>
      <c r="V125" s="147">
        <f>SUM(V7:V124)</f>
        <v>13074828.400000002</v>
      </c>
      <c r="W125" s="133"/>
      <c r="X125" s="156"/>
      <c r="Y125" s="19"/>
    </row>
    <row r="126" spans="1:24" ht="21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83"/>
      <c r="O126" s="41"/>
      <c r="P126" s="41"/>
      <c r="Q126" s="43"/>
      <c r="R126" s="43"/>
      <c r="S126" s="43"/>
      <c r="T126" s="44"/>
      <c r="U126" s="41"/>
      <c r="V126" s="41"/>
      <c r="W126" s="134"/>
      <c r="X126" s="41"/>
    </row>
  </sheetData>
  <sheetProtection/>
  <mergeCells count="138">
    <mergeCell ref="T119:V119"/>
    <mergeCell ref="T121:V121"/>
    <mergeCell ref="T123:V123"/>
    <mergeCell ref="N108:N111"/>
    <mergeCell ref="T108:V108"/>
    <mergeCell ref="X108:X111"/>
    <mergeCell ref="T109:V109"/>
    <mergeCell ref="T110:V110"/>
    <mergeCell ref="T113:V113"/>
    <mergeCell ref="T104:V104"/>
    <mergeCell ref="T106:V106"/>
    <mergeCell ref="A108:A111"/>
    <mergeCell ref="B108:B111"/>
    <mergeCell ref="C108:C111"/>
    <mergeCell ref="H108:H111"/>
    <mergeCell ref="J108:J111"/>
    <mergeCell ref="M108:M111"/>
    <mergeCell ref="X115:X117"/>
    <mergeCell ref="T116:V116"/>
    <mergeCell ref="X94:X98"/>
    <mergeCell ref="T95:V95"/>
    <mergeCell ref="T96:V96"/>
    <mergeCell ref="T97:V97"/>
    <mergeCell ref="A100:A102"/>
    <mergeCell ref="B100:B102"/>
    <mergeCell ref="C100:C102"/>
    <mergeCell ref="H100:H102"/>
    <mergeCell ref="J100:J102"/>
    <mergeCell ref="M100:M102"/>
    <mergeCell ref="N100:N102"/>
    <mergeCell ref="X100:X102"/>
    <mergeCell ref="T90:V90"/>
    <mergeCell ref="T92:V92"/>
    <mergeCell ref="A94:A98"/>
    <mergeCell ref="B94:B98"/>
    <mergeCell ref="C94:C98"/>
    <mergeCell ref="H94:H98"/>
    <mergeCell ref="J94:J98"/>
    <mergeCell ref="M94:M98"/>
    <mergeCell ref="N94:N98"/>
    <mergeCell ref="T94:V94"/>
    <mergeCell ref="T83:V83"/>
    <mergeCell ref="X83:X86"/>
    <mergeCell ref="T84:V84"/>
    <mergeCell ref="T85:V85"/>
    <mergeCell ref="M72:M75"/>
    <mergeCell ref="N72:N75"/>
    <mergeCell ref="X72:X75"/>
    <mergeCell ref="T74:V74"/>
    <mergeCell ref="T81:V81"/>
    <mergeCell ref="A83:A86"/>
    <mergeCell ref="B83:B86"/>
    <mergeCell ref="C83:C86"/>
    <mergeCell ref="H83:H86"/>
    <mergeCell ref="I83:I86"/>
    <mergeCell ref="M61:M68"/>
    <mergeCell ref="N61:N68"/>
    <mergeCell ref="X61:X68"/>
    <mergeCell ref="T67:V67"/>
    <mergeCell ref="A72:A75"/>
    <mergeCell ref="B72:B75"/>
    <mergeCell ref="C72:C75"/>
    <mergeCell ref="H72:H75"/>
    <mergeCell ref="I72:I75"/>
    <mergeCell ref="J72:J75"/>
    <mergeCell ref="A61:A68"/>
    <mergeCell ref="B61:B68"/>
    <mergeCell ref="C61:C68"/>
    <mergeCell ref="H61:H68"/>
    <mergeCell ref="I61:I68"/>
    <mergeCell ref="J61:J68"/>
    <mergeCell ref="J83:J86"/>
    <mergeCell ref="M83:M86"/>
    <mergeCell ref="N83:N86"/>
    <mergeCell ref="X47:X57"/>
    <mergeCell ref="T51:V51"/>
    <mergeCell ref="T53:V53"/>
    <mergeCell ref="T54:V54"/>
    <mergeCell ref="T56:V56"/>
    <mergeCell ref="T34:V34"/>
    <mergeCell ref="T38:V38"/>
    <mergeCell ref="T40:V40"/>
    <mergeCell ref="T42:V42"/>
    <mergeCell ref="T44:V44"/>
    <mergeCell ref="C32:C45"/>
    <mergeCell ref="H32:H45"/>
    <mergeCell ref="I32:I45"/>
    <mergeCell ref="J32:J45"/>
    <mergeCell ref="M32:M45"/>
    <mergeCell ref="N32:N45"/>
    <mergeCell ref="X32:X45"/>
    <mergeCell ref="A25:A30"/>
    <mergeCell ref="B25:B30"/>
    <mergeCell ref="C25:C30"/>
    <mergeCell ref="H25:H30"/>
    <mergeCell ref="J25:J30"/>
    <mergeCell ref="M25:M30"/>
    <mergeCell ref="N25:N30"/>
    <mergeCell ref="A47:A57"/>
    <mergeCell ref="B47:B57"/>
    <mergeCell ref="C47:C57"/>
    <mergeCell ref="H47:H57"/>
    <mergeCell ref="I47:I57"/>
    <mergeCell ref="J47:J57"/>
    <mergeCell ref="M47:M57"/>
    <mergeCell ref="N47:N57"/>
    <mergeCell ref="A6:X6"/>
    <mergeCell ref="A19:X19"/>
    <mergeCell ref="A21:A23"/>
    <mergeCell ref="B21:B23"/>
    <mergeCell ref="C21:C23"/>
    <mergeCell ref="H21:H23"/>
    <mergeCell ref="J21:J23"/>
    <mergeCell ref="M21:M23"/>
    <mergeCell ref="N21:N23"/>
    <mergeCell ref="T21:T23"/>
    <mergeCell ref="U21:U23"/>
    <mergeCell ref="V21:V23"/>
    <mergeCell ref="X21:X23"/>
    <mergeCell ref="X25:X30"/>
    <mergeCell ref="A32:A45"/>
    <mergeCell ref="B32:B45"/>
    <mergeCell ref="H4:H5"/>
    <mergeCell ref="I4:I5"/>
    <mergeCell ref="J4:J5"/>
    <mergeCell ref="K4:K5"/>
    <mergeCell ref="L4:L5"/>
    <mergeCell ref="O4:X4"/>
    <mergeCell ref="O1:X1"/>
    <mergeCell ref="P2:X2"/>
    <mergeCell ref="A3:X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3"/>
  <sheetViews>
    <sheetView tabSelected="1" zoomScale="60" zoomScaleNormal="60" zoomScalePageLayoutView="0" workbookViewId="0" topLeftCell="A385">
      <selection activeCell="H19" sqref="H19"/>
    </sheetView>
  </sheetViews>
  <sheetFormatPr defaultColWidth="9.140625" defaultRowHeight="15"/>
  <cols>
    <col min="1" max="1" width="14.28125" style="0" customWidth="1"/>
    <col min="2" max="2" width="52.421875" style="0" customWidth="1"/>
  </cols>
  <sheetData>
    <row r="1" spans="1:2" ht="84.75" customHeight="1">
      <c r="A1" s="221" t="s">
        <v>674</v>
      </c>
      <c r="B1" s="222"/>
    </row>
    <row r="2" spans="1:2" ht="46.5">
      <c r="A2" s="169" t="s">
        <v>673</v>
      </c>
      <c r="B2" s="169" t="s">
        <v>1</v>
      </c>
    </row>
    <row r="3" spans="1:2" ht="15">
      <c r="A3" s="170">
        <v>1</v>
      </c>
      <c r="B3" s="168" t="s">
        <v>3</v>
      </c>
    </row>
    <row r="4" spans="1:2" ht="15">
      <c r="A4" s="170">
        <v>2</v>
      </c>
      <c r="B4" s="168" t="s">
        <v>6</v>
      </c>
    </row>
    <row r="5" spans="1:2" ht="15">
      <c r="A5" s="170">
        <v>3</v>
      </c>
      <c r="B5" s="168" t="s">
        <v>362</v>
      </c>
    </row>
    <row r="6" spans="1:2" ht="15">
      <c r="A6" s="170">
        <v>4</v>
      </c>
      <c r="B6" s="167" t="s">
        <v>312</v>
      </c>
    </row>
    <row r="7" spans="1:2" ht="15">
      <c r="A7" s="170">
        <v>5</v>
      </c>
      <c r="B7" s="168" t="s">
        <v>415</v>
      </c>
    </row>
    <row r="8" spans="1:2" ht="15">
      <c r="A8" s="170">
        <v>6</v>
      </c>
      <c r="B8" s="168" t="s">
        <v>15</v>
      </c>
    </row>
    <row r="9" spans="1:2" ht="15">
      <c r="A9" s="170">
        <v>7</v>
      </c>
      <c r="B9" s="168" t="s">
        <v>16</v>
      </c>
    </row>
    <row r="10" spans="1:2" ht="15">
      <c r="A10" s="171">
        <v>8</v>
      </c>
      <c r="B10" s="167" t="s">
        <v>35</v>
      </c>
    </row>
    <row r="11" spans="1:2" ht="15">
      <c r="A11" s="171">
        <v>9</v>
      </c>
      <c r="B11" s="167" t="s">
        <v>37</v>
      </c>
    </row>
    <row r="12" spans="1:2" ht="15">
      <c r="A12" s="170">
        <v>10</v>
      </c>
      <c r="B12" s="167" t="s">
        <v>36</v>
      </c>
    </row>
    <row r="13" spans="1:2" ht="15">
      <c r="A13" s="170">
        <v>11</v>
      </c>
      <c r="B13" s="167" t="s">
        <v>24</v>
      </c>
    </row>
    <row r="14" spans="1:2" ht="15">
      <c r="A14" s="170">
        <v>12</v>
      </c>
      <c r="B14" s="167" t="s">
        <v>45</v>
      </c>
    </row>
    <row r="15" spans="1:2" ht="15">
      <c r="A15" s="170">
        <v>13</v>
      </c>
      <c r="B15" s="167" t="s">
        <v>39</v>
      </c>
    </row>
    <row r="16" spans="1:2" ht="15">
      <c r="A16" s="170">
        <v>14</v>
      </c>
      <c r="B16" s="167" t="s">
        <v>25</v>
      </c>
    </row>
    <row r="17" spans="1:2" ht="15">
      <c r="A17" s="170">
        <v>15</v>
      </c>
      <c r="B17" s="167" t="s">
        <v>38</v>
      </c>
    </row>
    <row r="18" spans="1:2" ht="15">
      <c r="A18" s="170">
        <v>16</v>
      </c>
      <c r="B18" s="167" t="s">
        <v>26</v>
      </c>
    </row>
    <row r="19" spans="1:2" ht="15">
      <c r="A19" s="171">
        <v>17</v>
      </c>
      <c r="B19" s="167" t="s">
        <v>89</v>
      </c>
    </row>
    <row r="20" spans="1:2" ht="15">
      <c r="A20" s="171">
        <v>18</v>
      </c>
      <c r="B20" s="167" t="s">
        <v>476</v>
      </c>
    </row>
    <row r="21" spans="1:2" ht="15">
      <c r="A21" s="170">
        <v>19</v>
      </c>
      <c r="B21" s="167" t="s">
        <v>40</v>
      </c>
    </row>
    <row r="22" spans="1:2" ht="15">
      <c r="A22" s="170">
        <v>20</v>
      </c>
      <c r="B22" s="167" t="s">
        <v>235</v>
      </c>
    </row>
    <row r="23" spans="1:2" ht="15">
      <c r="A23" s="170">
        <v>21</v>
      </c>
      <c r="B23" s="167" t="s">
        <v>41</v>
      </c>
    </row>
    <row r="24" spans="1:2" ht="15">
      <c r="A24" s="170">
        <v>22</v>
      </c>
      <c r="B24" s="167" t="s">
        <v>42</v>
      </c>
    </row>
    <row r="25" spans="1:2" ht="15">
      <c r="A25" s="170">
        <v>23</v>
      </c>
      <c r="B25" s="167" t="s">
        <v>29</v>
      </c>
    </row>
    <row r="26" spans="1:2" ht="15">
      <c r="A26" s="170">
        <v>24</v>
      </c>
      <c r="B26" s="167" t="s">
        <v>30</v>
      </c>
    </row>
    <row r="27" spans="1:2" ht="15">
      <c r="A27" s="171">
        <v>25</v>
      </c>
      <c r="B27" s="167" t="s">
        <v>477</v>
      </c>
    </row>
    <row r="28" spans="1:2" ht="15">
      <c r="A28" s="171">
        <v>26</v>
      </c>
      <c r="B28" s="167" t="s">
        <v>135</v>
      </c>
    </row>
    <row r="29" spans="1:2" ht="15">
      <c r="A29" s="171">
        <v>27</v>
      </c>
      <c r="B29" s="167" t="s">
        <v>32</v>
      </c>
    </row>
    <row r="30" spans="1:2" ht="15">
      <c r="A30" s="171">
        <v>28</v>
      </c>
      <c r="B30" s="167" t="s">
        <v>34</v>
      </c>
    </row>
    <row r="31" spans="1:2" ht="15">
      <c r="A31" s="170">
        <v>29</v>
      </c>
      <c r="B31" s="167" t="s">
        <v>31</v>
      </c>
    </row>
    <row r="32" spans="1:2" ht="15">
      <c r="A32" s="171">
        <v>30</v>
      </c>
      <c r="B32" s="167" t="s">
        <v>43</v>
      </c>
    </row>
    <row r="33" spans="1:2" ht="15">
      <c r="A33" s="170">
        <v>31</v>
      </c>
      <c r="B33" s="167" t="s">
        <v>44</v>
      </c>
    </row>
    <row r="34" spans="1:2" ht="15">
      <c r="A34" s="171">
        <v>32</v>
      </c>
      <c r="B34" s="167" t="s">
        <v>49</v>
      </c>
    </row>
    <row r="35" spans="1:2" ht="15">
      <c r="A35" s="171">
        <v>33</v>
      </c>
      <c r="B35" s="167" t="s">
        <v>78</v>
      </c>
    </row>
    <row r="36" spans="1:2" ht="15">
      <c r="A36" s="171">
        <v>34</v>
      </c>
      <c r="B36" s="167" t="s">
        <v>51</v>
      </c>
    </row>
    <row r="37" spans="1:2" ht="15">
      <c r="A37" s="171">
        <v>35</v>
      </c>
      <c r="B37" s="167" t="s">
        <v>213</v>
      </c>
    </row>
    <row r="38" spans="1:2" ht="15">
      <c r="A38" s="171">
        <v>36</v>
      </c>
      <c r="B38" s="168" t="s">
        <v>81</v>
      </c>
    </row>
    <row r="39" spans="1:2" ht="15">
      <c r="A39" s="171">
        <v>37</v>
      </c>
      <c r="B39" s="167" t="s">
        <v>68</v>
      </c>
    </row>
    <row r="40" spans="1:2" ht="15">
      <c r="A40" s="171">
        <v>38</v>
      </c>
      <c r="B40" s="167" t="s">
        <v>288</v>
      </c>
    </row>
    <row r="41" spans="1:2" ht="15">
      <c r="A41" s="171">
        <v>39</v>
      </c>
      <c r="B41" s="168" t="s">
        <v>124</v>
      </c>
    </row>
    <row r="42" spans="1:2" ht="15">
      <c r="A42" s="171">
        <v>40</v>
      </c>
      <c r="B42" s="168" t="s">
        <v>7</v>
      </c>
    </row>
    <row r="43" spans="1:2" ht="15">
      <c r="A43" s="170">
        <v>41</v>
      </c>
      <c r="B43" s="168" t="s">
        <v>83</v>
      </c>
    </row>
    <row r="44" spans="1:2" ht="15">
      <c r="A44" s="171">
        <v>42</v>
      </c>
      <c r="B44" s="167" t="s">
        <v>76</v>
      </c>
    </row>
    <row r="45" spans="1:2" ht="15">
      <c r="A45" s="171">
        <v>43</v>
      </c>
      <c r="B45" s="167" t="s">
        <v>84</v>
      </c>
    </row>
    <row r="46" spans="1:2" ht="15">
      <c r="A46" s="171">
        <v>44</v>
      </c>
      <c r="B46" s="167" t="s">
        <v>108</v>
      </c>
    </row>
    <row r="47" spans="1:2" ht="15">
      <c r="A47" s="171">
        <v>45</v>
      </c>
      <c r="B47" s="167" t="s">
        <v>478</v>
      </c>
    </row>
    <row r="48" spans="1:2" ht="15">
      <c r="A48" s="170">
        <v>46</v>
      </c>
      <c r="B48" s="167" t="s">
        <v>123</v>
      </c>
    </row>
    <row r="49" spans="1:2" ht="15">
      <c r="A49" s="171">
        <v>47</v>
      </c>
      <c r="B49" s="168" t="s">
        <v>479</v>
      </c>
    </row>
    <row r="50" spans="1:2" ht="15">
      <c r="A50" s="171">
        <v>48</v>
      </c>
      <c r="B50" s="167" t="s">
        <v>233</v>
      </c>
    </row>
    <row r="51" spans="1:2" ht="15">
      <c r="A51" s="171">
        <v>49</v>
      </c>
      <c r="B51" s="167" t="s">
        <v>232</v>
      </c>
    </row>
    <row r="52" spans="1:2" ht="15">
      <c r="A52" s="170">
        <v>50</v>
      </c>
      <c r="B52" s="167" t="s">
        <v>72</v>
      </c>
    </row>
    <row r="53" spans="1:2" ht="15">
      <c r="A53" s="170">
        <v>51</v>
      </c>
      <c r="B53" s="168" t="s">
        <v>82</v>
      </c>
    </row>
    <row r="54" spans="1:2" ht="15">
      <c r="A54" s="171">
        <v>52</v>
      </c>
      <c r="B54" s="167" t="s">
        <v>52</v>
      </c>
    </row>
    <row r="55" spans="1:2" ht="15">
      <c r="A55" s="171">
        <v>53</v>
      </c>
      <c r="B55" s="167" t="s">
        <v>175</v>
      </c>
    </row>
    <row r="56" spans="1:2" ht="15">
      <c r="A56" s="171">
        <v>54</v>
      </c>
      <c r="B56" s="167" t="s">
        <v>201</v>
      </c>
    </row>
    <row r="57" spans="1:2" ht="15">
      <c r="A57" s="171">
        <v>55</v>
      </c>
      <c r="B57" s="167" t="s">
        <v>220</v>
      </c>
    </row>
    <row r="58" spans="1:2" ht="15">
      <c r="A58" s="171">
        <v>56</v>
      </c>
      <c r="B58" s="167" t="s">
        <v>148</v>
      </c>
    </row>
    <row r="59" spans="1:2" ht="15">
      <c r="A59" s="171">
        <v>57</v>
      </c>
      <c r="B59" s="167" t="s">
        <v>348</v>
      </c>
    </row>
    <row r="60" spans="1:2" ht="15">
      <c r="A60" s="171">
        <v>58</v>
      </c>
      <c r="B60" s="167" t="s">
        <v>202</v>
      </c>
    </row>
    <row r="61" spans="1:2" ht="15">
      <c r="A61" s="171">
        <v>59</v>
      </c>
      <c r="B61" s="167" t="s">
        <v>187</v>
      </c>
    </row>
    <row r="62" spans="1:2" ht="15">
      <c r="A62" s="171">
        <v>60</v>
      </c>
      <c r="B62" s="167" t="s">
        <v>190</v>
      </c>
    </row>
    <row r="63" spans="1:2" ht="15">
      <c r="A63" s="171">
        <v>61</v>
      </c>
      <c r="B63" s="167" t="s">
        <v>85</v>
      </c>
    </row>
    <row r="64" spans="1:2" ht="15">
      <c r="A64" s="171">
        <v>62</v>
      </c>
      <c r="B64" s="167" t="s">
        <v>196</v>
      </c>
    </row>
    <row r="65" spans="1:2" ht="15">
      <c r="A65" s="171">
        <v>63</v>
      </c>
      <c r="B65" s="167" t="s">
        <v>199</v>
      </c>
    </row>
    <row r="66" spans="1:2" ht="15">
      <c r="A66" s="171">
        <v>64</v>
      </c>
      <c r="B66" s="167" t="s">
        <v>210</v>
      </c>
    </row>
    <row r="67" spans="1:2" ht="15">
      <c r="A67" s="171">
        <v>65</v>
      </c>
      <c r="B67" s="168" t="s">
        <v>332</v>
      </c>
    </row>
    <row r="68" spans="1:2" ht="15">
      <c r="A68" s="171">
        <v>66</v>
      </c>
      <c r="B68" s="167" t="s">
        <v>99</v>
      </c>
    </row>
    <row r="69" spans="1:2" ht="15">
      <c r="A69" s="170">
        <v>67</v>
      </c>
      <c r="B69" s="167" t="s">
        <v>122</v>
      </c>
    </row>
    <row r="70" spans="1:2" ht="15">
      <c r="A70" s="171">
        <v>68</v>
      </c>
      <c r="B70" s="167" t="s">
        <v>137</v>
      </c>
    </row>
    <row r="71" spans="1:2" ht="15">
      <c r="A71" s="170">
        <v>69</v>
      </c>
      <c r="B71" s="167" t="s">
        <v>151</v>
      </c>
    </row>
    <row r="72" spans="1:2" ht="15">
      <c r="A72" s="170">
        <v>70</v>
      </c>
      <c r="B72" s="167" t="s">
        <v>161</v>
      </c>
    </row>
    <row r="73" spans="1:2" ht="15">
      <c r="A73" s="171">
        <v>71</v>
      </c>
      <c r="B73" s="167" t="s">
        <v>186</v>
      </c>
    </row>
    <row r="74" spans="1:2" ht="15">
      <c r="A74" s="171">
        <v>72</v>
      </c>
      <c r="B74" s="168" t="s">
        <v>333</v>
      </c>
    </row>
    <row r="75" spans="1:2" ht="15">
      <c r="A75" s="171">
        <v>73</v>
      </c>
      <c r="B75" s="167" t="s">
        <v>147</v>
      </c>
    </row>
    <row r="76" spans="1:2" ht="15">
      <c r="A76" s="171">
        <v>74</v>
      </c>
      <c r="B76" s="167" t="s">
        <v>114</v>
      </c>
    </row>
    <row r="77" spans="1:2" ht="15">
      <c r="A77" s="172">
        <v>75</v>
      </c>
      <c r="B77" s="173" t="s">
        <v>130</v>
      </c>
    </row>
    <row r="78" spans="1:2" ht="15">
      <c r="A78" s="171">
        <v>76</v>
      </c>
      <c r="B78" s="167" t="s">
        <v>129</v>
      </c>
    </row>
    <row r="79" spans="1:2" ht="15">
      <c r="A79" s="171">
        <v>77</v>
      </c>
      <c r="B79" s="167" t="s">
        <v>145</v>
      </c>
    </row>
    <row r="80" spans="1:2" ht="15">
      <c r="A80" s="171">
        <v>78</v>
      </c>
      <c r="B80" s="167" t="s">
        <v>150</v>
      </c>
    </row>
    <row r="81" spans="1:2" ht="15">
      <c r="A81" s="171">
        <v>79</v>
      </c>
      <c r="B81" s="167" t="s">
        <v>149</v>
      </c>
    </row>
    <row r="82" spans="1:2" ht="15">
      <c r="A82" s="170">
        <v>80</v>
      </c>
      <c r="B82" s="168" t="s">
        <v>98</v>
      </c>
    </row>
    <row r="83" spans="1:2" ht="15">
      <c r="A83" s="171">
        <v>81</v>
      </c>
      <c r="B83" s="167" t="s">
        <v>107</v>
      </c>
    </row>
    <row r="84" spans="1:2" ht="15">
      <c r="A84" s="171">
        <v>82</v>
      </c>
      <c r="B84" s="167" t="s">
        <v>480</v>
      </c>
    </row>
    <row r="85" spans="1:2" ht="15">
      <c r="A85" s="171">
        <v>83</v>
      </c>
      <c r="B85" s="167" t="s">
        <v>246</v>
      </c>
    </row>
    <row r="86" spans="1:2" ht="15">
      <c r="A86" s="170">
        <v>84</v>
      </c>
      <c r="B86" s="167" t="s">
        <v>100</v>
      </c>
    </row>
    <row r="87" spans="1:2" ht="15">
      <c r="A87" s="171">
        <v>85</v>
      </c>
      <c r="B87" s="167" t="s">
        <v>101</v>
      </c>
    </row>
    <row r="88" spans="1:2" ht="15">
      <c r="A88" s="171">
        <v>86</v>
      </c>
      <c r="B88" s="167" t="s">
        <v>102</v>
      </c>
    </row>
    <row r="89" spans="1:2" ht="15">
      <c r="A89" s="171">
        <v>87</v>
      </c>
      <c r="B89" s="167" t="s">
        <v>104</v>
      </c>
    </row>
    <row r="90" spans="1:2" ht="15">
      <c r="A90" s="171">
        <v>88</v>
      </c>
      <c r="B90" s="167" t="s">
        <v>115</v>
      </c>
    </row>
    <row r="91" spans="1:2" ht="15">
      <c r="A91" s="171">
        <v>89</v>
      </c>
      <c r="B91" s="167" t="s">
        <v>133</v>
      </c>
    </row>
    <row r="92" spans="1:2" ht="15">
      <c r="A92" s="171">
        <v>90</v>
      </c>
      <c r="B92" s="167" t="s">
        <v>131</v>
      </c>
    </row>
    <row r="93" spans="1:2" ht="15">
      <c r="A93" s="171">
        <v>91</v>
      </c>
      <c r="B93" s="167" t="s">
        <v>67</v>
      </c>
    </row>
    <row r="94" spans="1:2" ht="15">
      <c r="A94" s="171">
        <v>92</v>
      </c>
      <c r="B94" s="167" t="s">
        <v>77</v>
      </c>
    </row>
    <row r="95" spans="1:2" ht="15">
      <c r="A95" s="171">
        <v>93</v>
      </c>
      <c r="B95" s="167" t="s">
        <v>146</v>
      </c>
    </row>
    <row r="96" spans="1:2" ht="15">
      <c r="A96" s="171">
        <v>94</v>
      </c>
      <c r="B96" s="167" t="s">
        <v>60</v>
      </c>
    </row>
    <row r="97" spans="1:2" ht="15">
      <c r="A97" s="171">
        <v>95</v>
      </c>
      <c r="B97" s="167" t="s">
        <v>165</v>
      </c>
    </row>
    <row r="98" spans="1:2" ht="15">
      <c r="A98" s="171">
        <v>96</v>
      </c>
      <c r="B98" s="167" t="s">
        <v>58</v>
      </c>
    </row>
    <row r="99" spans="1:2" ht="15">
      <c r="A99" s="171">
        <v>97</v>
      </c>
      <c r="B99" s="167" t="s">
        <v>182</v>
      </c>
    </row>
    <row r="100" spans="1:2" ht="15">
      <c r="A100" s="171">
        <v>98</v>
      </c>
      <c r="B100" s="167" t="s">
        <v>185</v>
      </c>
    </row>
    <row r="101" spans="1:2" ht="15">
      <c r="A101" s="171">
        <v>99</v>
      </c>
      <c r="B101" s="167" t="s">
        <v>194</v>
      </c>
    </row>
    <row r="102" spans="1:2" ht="15">
      <c r="A102" s="171">
        <v>100</v>
      </c>
      <c r="B102" s="168" t="s">
        <v>328</v>
      </c>
    </row>
    <row r="103" spans="1:2" ht="15">
      <c r="A103" s="171">
        <v>101</v>
      </c>
      <c r="B103" s="167" t="s">
        <v>174</v>
      </c>
    </row>
    <row r="104" spans="1:2" ht="15">
      <c r="A104" s="171">
        <v>102</v>
      </c>
      <c r="B104" s="167" t="s">
        <v>56</v>
      </c>
    </row>
    <row r="105" spans="1:2" ht="15">
      <c r="A105" s="171">
        <v>103</v>
      </c>
      <c r="B105" s="167" t="s">
        <v>116</v>
      </c>
    </row>
    <row r="106" spans="1:2" ht="15">
      <c r="A106" s="171">
        <v>104</v>
      </c>
      <c r="B106" s="167" t="s">
        <v>55</v>
      </c>
    </row>
    <row r="107" spans="1:2" ht="15">
      <c r="A107" s="171">
        <v>105</v>
      </c>
      <c r="B107" s="167" t="s">
        <v>154</v>
      </c>
    </row>
    <row r="108" spans="1:2" ht="15">
      <c r="A108" s="170">
        <v>106</v>
      </c>
      <c r="B108" s="167" t="s">
        <v>183</v>
      </c>
    </row>
    <row r="109" spans="1:2" ht="15">
      <c r="A109" s="171">
        <v>107</v>
      </c>
      <c r="B109" s="167" t="s">
        <v>195</v>
      </c>
    </row>
    <row r="110" spans="1:2" ht="15">
      <c r="A110" s="171">
        <v>108</v>
      </c>
      <c r="B110" s="167" t="s">
        <v>198</v>
      </c>
    </row>
    <row r="111" spans="1:2" ht="15">
      <c r="A111" s="171">
        <v>109</v>
      </c>
      <c r="B111" s="167" t="s">
        <v>281</v>
      </c>
    </row>
    <row r="112" spans="1:2" ht="15">
      <c r="A112" s="171">
        <v>110</v>
      </c>
      <c r="B112" s="167" t="s">
        <v>296</v>
      </c>
    </row>
    <row r="113" spans="1:2" ht="15">
      <c r="A113" s="170">
        <v>111</v>
      </c>
      <c r="B113" s="167" t="s">
        <v>71</v>
      </c>
    </row>
    <row r="114" spans="1:2" ht="15">
      <c r="A114" s="171">
        <v>112</v>
      </c>
      <c r="B114" s="167" t="s">
        <v>64</v>
      </c>
    </row>
    <row r="115" spans="1:2" ht="15">
      <c r="A115" s="171">
        <v>113</v>
      </c>
      <c r="B115" s="167" t="s">
        <v>159</v>
      </c>
    </row>
    <row r="116" spans="1:2" ht="15">
      <c r="A116" s="171">
        <v>114</v>
      </c>
      <c r="B116" s="167" t="s">
        <v>70</v>
      </c>
    </row>
    <row r="117" spans="1:2" ht="15">
      <c r="A117" s="171">
        <v>115</v>
      </c>
      <c r="B117" s="167" t="s">
        <v>69</v>
      </c>
    </row>
    <row r="118" spans="1:2" ht="15">
      <c r="A118" s="171">
        <v>116</v>
      </c>
      <c r="B118" s="167" t="s">
        <v>177</v>
      </c>
    </row>
    <row r="119" spans="1:2" ht="15">
      <c r="A119" s="171">
        <v>117</v>
      </c>
      <c r="B119" s="167" t="s">
        <v>206</v>
      </c>
    </row>
    <row r="120" spans="1:2" ht="15">
      <c r="A120" s="171">
        <v>118</v>
      </c>
      <c r="B120" s="167" t="s">
        <v>178</v>
      </c>
    </row>
    <row r="121" spans="1:2" ht="15">
      <c r="A121" s="171">
        <v>119</v>
      </c>
      <c r="B121" s="168" t="s">
        <v>330</v>
      </c>
    </row>
    <row r="122" spans="1:2" ht="15">
      <c r="A122" s="171">
        <v>120</v>
      </c>
      <c r="B122" s="167" t="s">
        <v>110</v>
      </c>
    </row>
    <row r="123" spans="1:2" ht="15">
      <c r="A123" s="171">
        <v>121</v>
      </c>
      <c r="B123" s="167" t="s">
        <v>103</v>
      </c>
    </row>
    <row r="124" spans="1:2" ht="15">
      <c r="A124" s="171">
        <v>122</v>
      </c>
      <c r="B124" s="167" t="s">
        <v>113</v>
      </c>
    </row>
    <row r="125" spans="1:2" ht="15">
      <c r="A125" s="170">
        <v>123</v>
      </c>
      <c r="B125" s="167" t="s">
        <v>106</v>
      </c>
    </row>
    <row r="126" spans="1:2" ht="15">
      <c r="A126" s="171">
        <v>124</v>
      </c>
      <c r="B126" s="167" t="s">
        <v>109</v>
      </c>
    </row>
    <row r="127" spans="1:2" ht="15">
      <c r="A127" s="171">
        <v>125</v>
      </c>
      <c r="B127" s="167" t="s">
        <v>111</v>
      </c>
    </row>
    <row r="128" spans="1:2" ht="15">
      <c r="A128" s="171">
        <v>126</v>
      </c>
      <c r="B128" s="167" t="s">
        <v>234</v>
      </c>
    </row>
    <row r="129" spans="1:2" ht="15">
      <c r="A129" s="171">
        <v>127</v>
      </c>
      <c r="B129" s="167" t="s">
        <v>119</v>
      </c>
    </row>
    <row r="130" spans="1:2" ht="15">
      <c r="A130" s="171">
        <v>128</v>
      </c>
      <c r="B130" s="167" t="s">
        <v>120</v>
      </c>
    </row>
    <row r="131" spans="1:2" ht="15">
      <c r="A131" s="171">
        <v>129</v>
      </c>
      <c r="B131" s="167" t="s">
        <v>117</v>
      </c>
    </row>
    <row r="132" spans="1:2" ht="15">
      <c r="A132" s="171">
        <v>130</v>
      </c>
      <c r="B132" s="167" t="s">
        <v>118</v>
      </c>
    </row>
    <row r="133" spans="1:2" ht="15">
      <c r="A133" s="171">
        <v>131</v>
      </c>
      <c r="B133" s="168" t="s">
        <v>54</v>
      </c>
    </row>
    <row r="134" spans="1:2" ht="15">
      <c r="A134" s="171">
        <v>132</v>
      </c>
      <c r="B134" s="167" t="s">
        <v>141</v>
      </c>
    </row>
    <row r="135" spans="1:2" ht="15">
      <c r="A135" s="171">
        <v>133</v>
      </c>
      <c r="B135" s="167" t="s">
        <v>128</v>
      </c>
    </row>
    <row r="136" spans="1:2" ht="15">
      <c r="A136" s="171">
        <v>134</v>
      </c>
      <c r="B136" s="167" t="s">
        <v>53</v>
      </c>
    </row>
    <row r="137" spans="1:2" ht="15">
      <c r="A137" s="170">
        <v>135</v>
      </c>
      <c r="B137" s="167" t="s">
        <v>132</v>
      </c>
    </row>
    <row r="138" spans="1:2" ht="15">
      <c r="A138" s="171">
        <v>136</v>
      </c>
      <c r="B138" s="167" t="s">
        <v>139</v>
      </c>
    </row>
    <row r="139" spans="1:2" ht="15">
      <c r="A139" s="170">
        <v>137</v>
      </c>
      <c r="B139" s="167" t="s">
        <v>138</v>
      </c>
    </row>
    <row r="140" spans="1:2" ht="15">
      <c r="A140" s="171">
        <v>138</v>
      </c>
      <c r="B140" s="167" t="s">
        <v>134</v>
      </c>
    </row>
    <row r="141" spans="1:2" ht="15">
      <c r="A141" s="171">
        <v>139</v>
      </c>
      <c r="B141" s="167" t="s">
        <v>65</v>
      </c>
    </row>
    <row r="142" spans="1:2" ht="15">
      <c r="A142" s="171">
        <v>140</v>
      </c>
      <c r="B142" s="167" t="s">
        <v>144</v>
      </c>
    </row>
    <row r="143" spans="1:2" ht="15">
      <c r="A143" s="171">
        <v>141</v>
      </c>
      <c r="B143" s="167" t="s">
        <v>143</v>
      </c>
    </row>
    <row r="144" spans="1:2" ht="15">
      <c r="A144" s="171">
        <v>142</v>
      </c>
      <c r="B144" s="167" t="s">
        <v>142</v>
      </c>
    </row>
    <row r="145" spans="1:2" ht="15">
      <c r="A145" s="171">
        <v>143</v>
      </c>
      <c r="B145" s="167" t="s">
        <v>152</v>
      </c>
    </row>
    <row r="146" spans="1:2" ht="15">
      <c r="A146" s="171">
        <v>144</v>
      </c>
      <c r="B146" s="167" t="s">
        <v>61</v>
      </c>
    </row>
    <row r="147" spans="1:2" ht="15">
      <c r="A147" s="171">
        <v>145</v>
      </c>
      <c r="B147" s="167" t="s">
        <v>62</v>
      </c>
    </row>
    <row r="148" spans="1:2" ht="15">
      <c r="A148" s="171">
        <v>146</v>
      </c>
      <c r="B148" s="168" t="s">
        <v>63</v>
      </c>
    </row>
    <row r="149" spans="1:2" ht="15">
      <c r="A149" s="171">
        <v>147</v>
      </c>
      <c r="B149" s="167" t="s">
        <v>156</v>
      </c>
    </row>
    <row r="150" spans="1:2" ht="15">
      <c r="A150" s="171">
        <v>148</v>
      </c>
      <c r="B150" s="167" t="s">
        <v>157</v>
      </c>
    </row>
    <row r="151" spans="1:2" ht="15">
      <c r="A151" s="171">
        <v>149</v>
      </c>
      <c r="B151" s="167" t="s">
        <v>59</v>
      </c>
    </row>
    <row r="152" spans="1:2" ht="15">
      <c r="A152" s="170">
        <v>150</v>
      </c>
      <c r="B152" s="167" t="s">
        <v>181</v>
      </c>
    </row>
    <row r="153" spans="1:2" ht="15">
      <c r="A153" s="171">
        <v>151</v>
      </c>
      <c r="B153" s="167" t="s">
        <v>164</v>
      </c>
    </row>
    <row r="154" spans="1:2" ht="15">
      <c r="A154" s="171">
        <v>152</v>
      </c>
      <c r="B154" s="167" t="s">
        <v>167</v>
      </c>
    </row>
    <row r="155" spans="1:2" ht="15">
      <c r="A155" s="171">
        <v>153</v>
      </c>
      <c r="B155" s="167" t="s">
        <v>74</v>
      </c>
    </row>
    <row r="156" spans="1:2" ht="15">
      <c r="A156" s="170">
        <v>154</v>
      </c>
      <c r="B156" s="167" t="s">
        <v>482</v>
      </c>
    </row>
    <row r="157" spans="1:2" ht="15">
      <c r="A157" s="171">
        <v>155</v>
      </c>
      <c r="B157" s="167" t="s">
        <v>172</v>
      </c>
    </row>
    <row r="158" spans="1:2" ht="15">
      <c r="A158" s="171">
        <v>156</v>
      </c>
      <c r="B158" s="167" t="s">
        <v>163</v>
      </c>
    </row>
    <row r="159" spans="1:2" ht="15">
      <c r="A159" s="171">
        <v>157</v>
      </c>
      <c r="B159" s="167" t="s">
        <v>168</v>
      </c>
    </row>
    <row r="160" spans="1:2" ht="15">
      <c r="A160" s="171">
        <v>158</v>
      </c>
      <c r="B160" s="167" t="s">
        <v>171</v>
      </c>
    </row>
    <row r="161" spans="1:2" ht="15">
      <c r="A161" s="171">
        <v>159</v>
      </c>
      <c r="B161" s="167" t="s">
        <v>170</v>
      </c>
    </row>
    <row r="162" spans="1:2" ht="15">
      <c r="A162" s="171">
        <v>160</v>
      </c>
      <c r="B162" s="167" t="s">
        <v>176</v>
      </c>
    </row>
    <row r="163" spans="1:2" ht="15">
      <c r="A163" s="171">
        <v>161</v>
      </c>
      <c r="B163" s="167" t="s">
        <v>173</v>
      </c>
    </row>
    <row r="164" spans="1:2" ht="15">
      <c r="A164" s="171">
        <v>162</v>
      </c>
      <c r="B164" s="167" t="s">
        <v>180</v>
      </c>
    </row>
    <row r="165" spans="1:2" ht="15">
      <c r="A165" s="171">
        <v>163</v>
      </c>
      <c r="B165" s="167" t="s">
        <v>179</v>
      </c>
    </row>
    <row r="166" spans="1:2" ht="15">
      <c r="A166" s="170">
        <v>164</v>
      </c>
      <c r="B166" s="167" t="s">
        <v>184</v>
      </c>
    </row>
    <row r="167" spans="1:2" ht="15">
      <c r="A167" s="171">
        <v>165</v>
      </c>
      <c r="B167" s="167" t="s">
        <v>189</v>
      </c>
    </row>
    <row r="168" spans="1:2" ht="15">
      <c r="A168" s="171">
        <v>166</v>
      </c>
      <c r="B168" s="167" t="s">
        <v>191</v>
      </c>
    </row>
    <row r="169" spans="1:2" ht="15">
      <c r="A169" s="171">
        <v>167</v>
      </c>
      <c r="B169" s="167" t="s">
        <v>193</v>
      </c>
    </row>
    <row r="170" spans="1:2" ht="15">
      <c r="A170" s="170">
        <v>168</v>
      </c>
      <c r="B170" s="167" t="s">
        <v>192</v>
      </c>
    </row>
    <row r="171" spans="1:2" ht="15">
      <c r="A171" s="171">
        <v>169</v>
      </c>
      <c r="B171" s="167" t="s">
        <v>73</v>
      </c>
    </row>
    <row r="172" spans="1:2" ht="15">
      <c r="A172" s="171">
        <v>170</v>
      </c>
      <c r="B172" s="167" t="s">
        <v>203</v>
      </c>
    </row>
    <row r="173" spans="1:2" ht="15">
      <c r="A173" s="171">
        <v>171</v>
      </c>
      <c r="B173" s="167" t="s">
        <v>483</v>
      </c>
    </row>
    <row r="174" spans="1:2" ht="15">
      <c r="A174" s="171">
        <v>172</v>
      </c>
      <c r="B174" s="167" t="s">
        <v>200</v>
      </c>
    </row>
    <row r="175" spans="1:2" ht="15">
      <c r="A175" s="171">
        <v>173</v>
      </c>
      <c r="B175" s="167" t="s">
        <v>79</v>
      </c>
    </row>
    <row r="176" spans="1:2" ht="15">
      <c r="A176" s="171">
        <v>174</v>
      </c>
      <c r="B176" s="167" t="s">
        <v>208</v>
      </c>
    </row>
    <row r="177" spans="1:2" ht="15">
      <c r="A177" s="171">
        <v>175</v>
      </c>
      <c r="B177" s="167" t="s">
        <v>204</v>
      </c>
    </row>
    <row r="178" spans="1:2" ht="15">
      <c r="A178" s="171">
        <v>176</v>
      </c>
      <c r="B178" s="167" t="s">
        <v>205</v>
      </c>
    </row>
    <row r="179" spans="1:2" ht="15">
      <c r="A179" s="171">
        <v>177</v>
      </c>
      <c r="B179" s="167" t="s">
        <v>209</v>
      </c>
    </row>
    <row r="180" spans="1:2" ht="15">
      <c r="A180" s="171">
        <v>178</v>
      </c>
      <c r="B180" s="167" t="s">
        <v>227</v>
      </c>
    </row>
    <row r="181" spans="1:2" ht="15">
      <c r="A181" s="171">
        <v>179</v>
      </c>
      <c r="B181" s="168" t="s">
        <v>407</v>
      </c>
    </row>
    <row r="182" spans="1:2" ht="15">
      <c r="A182" s="171">
        <v>180</v>
      </c>
      <c r="B182" s="167" t="s">
        <v>223</v>
      </c>
    </row>
    <row r="183" spans="1:2" ht="15">
      <c r="A183" s="171">
        <v>181</v>
      </c>
      <c r="B183" s="167" t="s">
        <v>80</v>
      </c>
    </row>
    <row r="184" spans="1:2" ht="15">
      <c r="A184" s="171">
        <v>182</v>
      </c>
      <c r="B184" s="167" t="s">
        <v>218</v>
      </c>
    </row>
    <row r="185" spans="1:2" ht="15">
      <c r="A185" s="171">
        <v>183</v>
      </c>
      <c r="B185" s="167" t="s">
        <v>219</v>
      </c>
    </row>
    <row r="186" spans="1:2" ht="15">
      <c r="A186" s="171">
        <v>184</v>
      </c>
      <c r="B186" s="167" t="s">
        <v>225</v>
      </c>
    </row>
    <row r="187" spans="1:2" ht="15">
      <c r="A187" s="171">
        <v>185</v>
      </c>
      <c r="B187" s="168" t="s">
        <v>484</v>
      </c>
    </row>
    <row r="188" spans="1:2" ht="15">
      <c r="A188" s="170">
        <v>186</v>
      </c>
      <c r="B188" s="168" t="s">
        <v>238</v>
      </c>
    </row>
    <row r="189" spans="1:2" ht="15">
      <c r="A189" s="171">
        <v>187</v>
      </c>
      <c r="B189" s="168" t="s">
        <v>271</v>
      </c>
    </row>
    <row r="190" spans="1:2" ht="15">
      <c r="A190" s="170">
        <v>188</v>
      </c>
      <c r="B190" s="168" t="s">
        <v>274</v>
      </c>
    </row>
    <row r="191" spans="1:2" ht="15">
      <c r="A191" s="171">
        <v>189</v>
      </c>
      <c r="B191" s="168" t="s">
        <v>282</v>
      </c>
    </row>
    <row r="192" spans="1:2" ht="15">
      <c r="A192" s="171">
        <v>190</v>
      </c>
      <c r="B192" s="167" t="s">
        <v>285</v>
      </c>
    </row>
    <row r="193" spans="1:2" ht="15">
      <c r="A193" s="171">
        <v>191</v>
      </c>
      <c r="B193" s="167" t="s">
        <v>243</v>
      </c>
    </row>
    <row r="194" spans="1:2" ht="15">
      <c r="A194" s="170">
        <v>192</v>
      </c>
      <c r="B194" s="167" t="s">
        <v>249</v>
      </c>
    </row>
    <row r="195" spans="1:2" ht="15">
      <c r="A195" s="171">
        <v>193</v>
      </c>
      <c r="B195" s="167" t="s">
        <v>242</v>
      </c>
    </row>
    <row r="196" spans="1:2" ht="15">
      <c r="A196" s="171">
        <v>194</v>
      </c>
      <c r="B196" s="167" t="s">
        <v>259</v>
      </c>
    </row>
    <row r="197" spans="1:2" ht="15">
      <c r="A197" s="171">
        <v>195</v>
      </c>
      <c r="B197" s="167" t="s">
        <v>255</v>
      </c>
    </row>
    <row r="198" spans="1:2" ht="15">
      <c r="A198" s="171">
        <v>196</v>
      </c>
      <c r="B198" s="167" t="s">
        <v>485</v>
      </c>
    </row>
    <row r="199" spans="1:2" ht="15">
      <c r="A199" s="171">
        <v>197</v>
      </c>
      <c r="B199" s="167" t="s">
        <v>327</v>
      </c>
    </row>
    <row r="200" spans="1:2" ht="15">
      <c r="A200" s="171">
        <v>198</v>
      </c>
      <c r="B200" s="167" t="s">
        <v>298</v>
      </c>
    </row>
    <row r="201" spans="1:2" ht="15">
      <c r="A201" s="171">
        <v>199</v>
      </c>
      <c r="B201" s="167" t="s">
        <v>263</v>
      </c>
    </row>
    <row r="202" spans="1:2" ht="15">
      <c r="A202" s="171">
        <v>200</v>
      </c>
      <c r="B202" s="167" t="s">
        <v>75</v>
      </c>
    </row>
    <row r="203" spans="1:2" ht="15">
      <c r="A203" s="171">
        <v>201</v>
      </c>
      <c r="B203" s="167" t="s">
        <v>57</v>
      </c>
    </row>
    <row r="204" spans="1:2" ht="15">
      <c r="A204" s="171">
        <v>202</v>
      </c>
      <c r="B204" s="167" t="s">
        <v>671</v>
      </c>
    </row>
    <row r="205" spans="1:2" ht="15">
      <c r="A205" s="171">
        <v>203</v>
      </c>
      <c r="B205" s="167" t="s">
        <v>297</v>
      </c>
    </row>
    <row r="206" spans="1:2" ht="15">
      <c r="A206" s="171">
        <v>204</v>
      </c>
      <c r="B206" s="167" t="s">
        <v>169</v>
      </c>
    </row>
    <row r="207" spans="1:2" ht="15">
      <c r="A207" s="171">
        <v>205</v>
      </c>
      <c r="B207" s="167" t="s">
        <v>222</v>
      </c>
    </row>
    <row r="208" spans="1:2" ht="15">
      <c r="A208" s="171">
        <v>206</v>
      </c>
      <c r="B208" s="167" t="s">
        <v>254</v>
      </c>
    </row>
    <row r="209" spans="1:2" ht="15">
      <c r="A209" s="171">
        <v>207</v>
      </c>
      <c r="B209" s="167" t="s">
        <v>367</v>
      </c>
    </row>
    <row r="210" spans="1:2" ht="15">
      <c r="A210" s="171">
        <v>208</v>
      </c>
      <c r="B210" s="167" t="s">
        <v>160</v>
      </c>
    </row>
    <row r="211" spans="1:2" ht="15">
      <c r="A211" s="171">
        <v>209</v>
      </c>
      <c r="B211" s="167" t="s">
        <v>221</v>
      </c>
    </row>
    <row r="212" spans="1:2" ht="15">
      <c r="A212" s="171">
        <v>210</v>
      </c>
      <c r="B212" s="167" t="s">
        <v>162</v>
      </c>
    </row>
    <row r="213" spans="1:2" ht="15">
      <c r="A213" s="171">
        <v>211</v>
      </c>
      <c r="B213" s="167" t="s">
        <v>212</v>
      </c>
    </row>
    <row r="214" spans="1:2" ht="15">
      <c r="A214" s="171">
        <v>212</v>
      </c>
      <c r="B214" s="167" t="s">
        <v>406</v>
      </c>
    </row>
    <row r="215" spans="1:2" ht="15">
      <c r="A215" s="171">
        <v>213</v>
      </c>
      <c r="B215" s="167" t="s">
        <v>207</v>
      </c>
    </row>
    <row r="216" spans="1:2" ht="15">
      <c r="A216" s="171">
        <v>214</v>
      </c>
      <c r="B216" s="167" t="s">
        <v>262</v>
      </c>
    </row>
    <row r="217" spans="1:2" ht="15">
      <c r="A217" s="171">
        <v>215</v>
      </c>
      <c r="B217" s="167" t="s">
        <v>188</v>
      </c>
    </row>
    <row r="218" spans="1:2" ht="15">
      <c r="A218" s="171">
        <v>216</v>
      </c>
      <c r="B218" s="167" t="s">
        <v>261</v>
      </c>
    </row>
    <row r="219" spans="1:2" ht="15">
      <c r="A219" s="171">
        <v>217</v>
      </c>
      <c r="B219" s="167" t="s">
        <v>166</v>
      </c>
    </row>
    <row r="220" spans="1:2" ht="15">
      <c r="A220" s="171">
        <v>218</v>
      </c>
      <c r="B220" s="167" t="s">
        <v>338</v>
      </c>
    </row>
    <row r="221" spans="1:2" ht="15">
      <c r="A221" s="171">
        <v>219</v>
      </c>
      <c r="B221" s="167" t="s">
        <v>237</v>
      </c>
    </row>
    <row r="222" spans="1:2" ht="15">
      <c r="A222" s="171">
        <v>220</v>
      </c>
      <c r="B222" s="167" t="s">
        <v>352</v>
      </c>
    </row>
    <row r="223" spans="1:2" ht="15">
      <c r="A223" s="172">
        <v>221</v>
      </c>
      <c r="B223" s="173" t="s">
        <v>286</v>
      </c>
    </row>
    <row r="224" spans="1:2" ht="15">
      <c r="A224" s="172">
        <v>222</v>
      </c>
      <c r="B224" s="167" t="s">
        <v>245</v>
      </c>
    </row>
    <row r="225" spans="1:2" ht="15">
      <c r="A225" s="172">
        <v>223</v>
      </c>
      <c r="B225" s="167" t="s">
        <v>300</v>
      </c>
    </row>
    <row r="226" spans="1:2" ht="15">
      <c r="A226" s="171">
        <v>224</v>
      </c>
      <c r="B226" s="167" t="s">
        <v>267</v>
      </c>
    </row>
    <row r="227" spans="1:2" ht="15">
      <c r="A227" s="170">
        <v>225</v>
      </c>
      <c r="B227" s="167" t="s">
        <v>258</v>
      </c>
    </row>
    <row r="228" spans="1:2" ht="15">
      <c r="A228" s="170">
        <v>226</v>
      </c>
      <c r="B228" s="167" t="s">
        <v>112</v>
      </c>
    </row>
    <row r="229" spans="1:2" ht="15">
      <c r="A229" s="171">
        <v>227</v>
      </c>
      <c r="B229" s="167" t="s">
        <v>334</v>
      </c>
    </row>
    <row r="230" spans="1:2" ht="15">
      <c r="A230" s="171">
        <v>228</v>
      </c>
      <c r="B230" s="167" t="s">
        <v>317</v>
      </c>
    </row>
    <row r="231" spans="1:2" ht="15">
      <c r="A231" s="171">
        <v>229</v>
      </c>
      <c r="B231" s="167" t="s">
        <v>357</v>
      </c>
    </row>
    <row r="232" spans="1:2" ht="15">
      <c r="A232" s="170">
        <v>230</v>
      </c>
      <c r="B232" s="167" t="s">
        <v>358</v>
      </c>
    </row>
    <row r="233" spans="1:2" ht="15">
      <c r="A233" s="171">
        <v>231</v>
      </c>
      <c r="B233" s="167" t="s">
        <v>158</v>
      </c>
    </row>
    <row r="234" spans="1:2" ht="15">
      <c r="A234" s="171">
        <v>232</v>
      </c>
      <c r="B234" s="167" t="s">
        <v>270</v>
      </c>
    </row>
    <row r="235" spans="1:2" ht="15">
      <c r="A235" s="171">
        <v>233</v>
      </c>
      <c r="B235" s="167" t="s">
        <v>275</v>
      </c>
    </row>
    <row r="236" spans="1:2" ht="15">
      <c r="A236" s="171">
        <v>234</v>
      </c>
      <c r="B236" s="167" t="s">
        <v>289</v>
      </c>
    </row>
    <row r="237" spans="1:2" ht="15">
      <c r="A237" s="170">
        <v>235</v>
      </c>
      <c r="B237" s="167" t="s">
        <v>244</v>
      </c>
    </row>
    <row r="238" spans="1:2" ht="15">
      <c r="A238" s="171">
        <v>236</v>
      </c>
      <c r="B238" s="167" t="s">
        <v>329</v>
      </c>
    </row>
    <row r="239" spans="1:2" ht="15">
      <c r="A239" s="171">
        <v>237</v>
      </c>
      <c r="B239" s="167" t="s">
        <v>335</v>
      </c>
    </row>
    <row r="240" spans="1:2" ht="15">
      <c r="A240" s="171">
        <v>238</v>
      </c>
      <c r="B240" s="167" t="s">
        <v>325</v>
      </c>
    </row>
    <row r="241" spans="1:2" ht="15">
      <c r="A241" s="171">
        <v>239</v>
      </c>
      <c r="B241" s="167" t="s">
        <v>321</v>
      </c>
    </row>
    <row r="242" spans="1:2" ht="15">
      <c r="A242" s="171">
        <v>240</v>
      </c>
      <c r="B242" s="167" t="s">
        <v>313</v>
      </c>
    </row>
    <row r="243" spans="1:2" ht="15">
      <c r="A243" s="170">
        <v>241</v>
      </c>
      <c r="B243" s="167" t="s">
        <v>331</v>
      </c>
    </row>
    <row r="244" spans="1:2" ht="15">
      <c r="A244" s="171">
        <v>242</v>
      </c>
      <c r="B244" s="167" t="s">
        <v>311</v>
      </c>
    </row>
    <row r="245" spans="1:2" ht="15">
      <c r="A245" s="171">
        <v>243</v>
      </c>
      <c r="B245" s="167" t="s">
        <v>265</v>
      </c>
    </row>
    <row r="246" spans="1:2" ht="15">
      <c r="A246" s="171">
        <v>244</v>
      </c>
      <c r="B246" s="167" t="s">
        <v>360</v>
      </c>
    </row>
    <row r="247" spans="1:2" ht="15">
      <c r="A247" s="171">
        <v>245</v>
      </c>
      <c r="B247" s="167" t="s">
        <v>434</v>
      </c>
    </row>
    <row r="248" spans="1:2" ht="15">
      <c r="A248" s="171">
        <v>246</v>
      </c>
      <c r="B248" s="168" t="s">
        <v>236</v>
      </c>
    </row>
    <row r="249" spans="1:2" ht="15">
      <c r="A249" s="171">
        <v>247</v>
      </c>
      <c r="B249" s="168" t="s">
        <v>226</v>
      </c>
    </row>
    <row r="250" spans="1:2" ht="15">
      <c r="A250" s="171">
        <v>248</v>
      </c>
      <c r="B250" s="167" t="s">
        <v>228</v>
      </c>
    </row>
    <row r="251" spans="1:2" ht="15">
      <c r="A251" s="171">
        <v>249</v>
      </c>
      <c r="B251" s="167" t="s">
        <v>486</v>
      </c>
    </row>
    <row r="252" spans="1:2" ht="15">
      <c r="A252" s="170">
        <v>250</v>
      </c>
      <c r="B252" s="167" t="s">
        <v>229</v>
      </c>
    </row>
    <row r="253" spans="1:2" ht="15">
      <c r="A253" s="171">
        <v>251</v>
      </c>
      <c r="B253" s="167" t="s">
        <v>295</v>
      </c>
    </row>
    <row r="254" spans="1:2" ht="15">
      <c r="A254" s="170">
        <v>252</v>
      </c>
      <c r="B254" s="167" t="s">
        <v>230</v>
      </c>
    </row>
    <row r="255" spans="1:2" ht="15">
      <c r="A255" s="171">
        <v>253</v>
      </c>
      <c r="B255" s="167" t="s">
        <v>239</v>
      </c>
    </row>
    <row r="256" spans="1:2" ht="15">
      <c r="A256" s="171">
        <v>254</v>
      </c>
      <c r="B256" s="167" t="s">
        <v>474</v>
      </c>
    </row>
    <row r="257" spans="1:2" ht="15">
      <c r="A257" s="171">
        <v>255</v>
      </c>
      <c r="B257" s="167" t="s">
        <v>273</v>
      </c>
    </row>
    <row r="258" spans="1:2" ht="15">
      <c r="A258" s="171">
        <v>256</v>
      </c>
      <c r="B258" s="167" t="s">
        <v>272</v>
      </c>
    </row>
    <row r="259" spans="1:2" ht="15">
      <c r="A259" s="170">
        <v>257</v>
      </c>
      <c r="B259" s="167" t="s">
        <v>284</v>
      </c>
    </row>
    <row r="260" spans="1:2" ht="15">
      <c r="A260" s="171">
        <v>258</v>
      </c>
      <c r="B260" s="167" t="s">
        <v>277</v>
      </c>
    </row>
    <row r="261" spans="1:2" ht="15">
      <c r="A261" s="170">
        <v>259</v>
      </c>
      <c r="B261" s="167" t="s">
        <v>279</v>
      </c>
    </row>
    <row r="262" spans="1:2" ht="15">
      <c r="A262" s="170">
        <v>260</v>
      </c>
      <c r="B262" s="167" t="s">
        <v>280</v>
      </c>
    </row>
    <row r="263" spans="1:2" ht="15">
      <c r="A263" s="171">
        <v>261</v>
      </c>
      <c r="B263" s="167" t="s">
        <v>287</v>
      </c>
    </row>
    <row r="264" spans="1:2" ht="15">
      <c r="A264" s="171">
        <v>262</v>
      </c>
      <c r="B264" s="167" t="s">
        <v>283</v>
      </c>
    </row>
    <row r="265" spans="1:2" ht="15">
      <c r="A265" s="171">
        <v>263</v>
      </c>
      <c r="B265" s="167" t="s">
        <v>241</v>
      </c>
    </row>
    <row r="266" spans="1:2" ht="15">
      <c r="A266" s="170">
        <v>264</v>
      </c>
      <c r="B266" s="167" t="s">
        <v>253</v>
      </c>
    </row>
    <row r="267" spans="1:2" ht="15">
      <c r="A267" s="171">
        <v>265</v>
      </c>
      <c r="B267" s="167" t="s">
        <v>247</v>
      </c>
    </row>
    <row r="268" spans="1:2" ht="15">
      <c r="A268" s="171">
        <v>266</v>
      </c>
      <c r="B268" s="167" t="s">
        <v>240</v>
      </c>
    </row>
    <row r="269" spans="1:2" ht="15">
      <c r="A269" s="171">
        <v>267</v>
      </c>
      <c r="B269" s="167" t="s">
        <v>256</v>
      </c>
    </row>
    <row r="270" spans="1:2" ht="15">
      <c r="A270" s="171">
        <v>268</v>
      </c>
      <c r="B270" s="167" t="s">
        <v>264</v>
      </c>
    </row>
    <row r="271" spans="1:2" ht="15">
      <c r="A271" s="171">
        <v>269</v>
      </c>
      <c r="B271" s="167" t="s">
        <v>248</v>
      </c>
    </row>
    <row r="272" spans="1:2" ht="15">
      <c r="A272" s="170">
        <v>270</v>
      </c>
      <c r="B272" s="167" t="s">
        <v>260</v>
      </c>
    </row>
    <row r="273" spans="1:2" ht="15">
      <c r="A273" s="171">
        <v>271</v>
      </c>
      <c r="B273" s="167" t="s">
        <v>266</v>
      </c>
    </row>
    <row r="274" spans="1:2" ht="15">
      <c r="A274" s="170">
        <v>272</v>
      </c>
      <c r="B274" s="167" t="s">
        <v>269</v>
      </c>
    </row>
    <row r="275" spans="1:2" ht="15">
      <c r="A275" s="171">
        <v>273</v>
      </c>
      <c r="B275" s="167" t="s">
        <v>252</v>
      </c>
    </row>
    <row r="276" spans="1:2" ht="15">
      <c r="A276" s="171">
        <v>274</v>
      </c>
      <c r="B276" s="167" t="s">
        <v>487</v>
      </c>
    </row>
    <row r="277" spans="1:2" ht="15">
      <c r="A277" s="171">
        <v>275</v>
      </c>
      <c r="B277" s="167" t="s">
        <v>326</v>
      </c>
    </row>
    <row r="278" spans="1:2" ht="15">
      <c r="A278" s="171">
        <v>276</v>
      </c>
      <c r="B278" s="167" t="s">
        <v>301</v>
      </c>
    </row>
    <row r="279" spans="1:2" ht="15">
      <c r="A279" s="171">
        <v>277</v>
      </c>
      <c r="B279" s="167" t="s">
        <v>257</v>
      </c>
    </row>
    <row r="280" spans="1:2" ht="15">
      <c r="A280" s="171">
        <v>278</v>
      </c>
      <c r="B280" s="167" t="s">
        <v>268</v>
      </c>
    </row>
    <row r="281" spans="1:2" ht="15">
      <c r="A281" s="171">
        <v>279</v>
      </c>
      <c r="B281" s="167" t="s">
        <v>305</v>
      </c>
    </row>
    <row r="282" spans="1:2" ht="15">
      <c r="A282" s="171">
        <v>280</v>
      </c>
      <c r="B282" s="167" t="s">
        <v>299</v>
      </c>
    </row>
    <row r="283" spans="1:2" ht="15">
      <c r="A283" s="171">
        <v>281</v>
      </c>
      <c r="B283" s="167" t="s">
        <v>336</v>
      </c>
    </row>
    <row r="284" spans="1:2" ht="15">
      <c r="A284" s="171">
        <v>282</v>
      </c>
      <c r="B284" s="167" t="s">
        <v>337</v>
      </c>
    </row>
    <row r="285" spans="1:2" ht="15">
      <c r="A285" s="171">
        <v>283</v>
      </c>
      <c r="B285" s="167" t="s">
        <v>340</v>
      </c>
    </row>
    <row r="286" spans="1:2" ht="15">
      <c r="A286" s="171">
        <v>284</v>
      </c>
      <c r="B286" s="167" t="s">
        <v>310</v>
      </c>
    </row>
    <row r="287" spans="1:2" ht="15">
      <c r="A287" s="171">
        <v>285</v>
      </c>
      <c r="B287" s="167" t="s">
        <v>302</v>
      </c>
    </row>
    <row r="288" spans="1:2" ht="15">
      <c r="A288" s="170">
        <v>286</v>
      </c>
      <c r="B288" s="167" t="s">
        <v>307</v>
      </c>
    </row>
    <row r="289" spans="1:2" ht="15">
      <c r="A289" s="171">
        <v>287</v>
      </c>
      <c r="B289" s="167" t="s">
        <v>303</v>
      </c>
    </row>
    <row r="290" spans="1:2" ht="15">
      <c r="A290" s="171">
        <v>288</v>
      </c>
      <c r="B290" s="167" t="s">
        <v>323</v>
      </c>
    </row>
    <row r="291" spans="1:2" ht="15">
      <c r="A291" s="171">
        <v>289</v>
      </c>
      <c r="B291" s="167" t="s">
        <v>309</v>
      </c>
    </row>
    <row r="292" spans="1:2" ht="15">
      <c r="A292" s="171">
        <v>290</v>
      </c>
      <c r="B292" s="167" t="s">
        <v>304</v>
      </c>
    </row>
    <row r="293" spans="1:2" ht="15">
      <c r="A293" s="170">
        <v>291</v>
      </c>
      <c r="B293" s="167" t="s">
        <v>308</v>
      </c>
    </row>
    <row r="294" spans="1:2" ht="15">
      <c r="A294" s="171">
        <v>292</v>
      </c>
      <c r="B294" s="167" t="s">
        <v>319</v>
      </c>
    </row>
    <row r="295" spans="1:2" ht="15">
      <c r="A295" s="170">
        <v>293</v>
      </c>
      <c r="B295" s="167" t="s">
        <v>316</v>
      </c>
    </row>
    <row r="296" spans="1:2" ht="15">
      <c r="A296" s="171">
        <v>294</v>
      </c>
      <c r="B296" s="167" t="s">
        <v>322</v>
      </c>
    </row>
    <row r="297" spans="1:2" ht="15">
      <c r="A297" s="171">
        <v>295</v>
      </c>
      <c r="B297" s="167" t="s">
        <v>318</v>
      </c>
    </row>
    <row r="298" spans="1:2" ht="15">
      <c r="A298" s="171">
        <v>296</v>
      </c>
      <c r="B298" s="167" t="s">
        <v>320</v>
      </c>
    </row>
    <row r="299" spans="1:2" ht="15">
      <c r="A299" s="171">
        <v>297</v>
      </c>
      <c r="B299" s="167" t="s">
        <v>315</v>
      </c>
    </row>
    <row r="300" spans="1:2" ht="15">
      <c r="A300" s="171">
        <v>298</v>
      </c>
      <c r="B300" s="167" t="s">
        <v>353</v>
      </c>
    </row>
    <row r="301" spans="1:2" ht="15">
      <c r="A301" s="171">
        <v>299</v>
      </c>
      <c r="B301" s="167" t="s">
        <v>350</v>
      </c>
    </row>
    <row r="302" spans="1:2" ht="15">
      <c r="A302" s="171">
        <v>300</v>
      </c>
      <c r="B302" s="167" t="s">
        <v>349</v>
      </c>
    </row>
    <row r="303" spans="1:2" ht="15">
      <c r="A303" s="171">
        <v>301</v>
      </c>
      <c r="B303" s="167" t="s">
        <v>345</v>
      </c>
    </row>
    <row r="304" spans="1:2" ht="15">
      <c r="A304" s="171">
        <v>302</v>
      </c>
      <c r="B304" s="167" t="s">
        <v>431</v>
      </c>
    </row>
    <row r="305" spans="1:2" ht="15">
      <c r="A305" s="171">
        <v>303</v>
      </c>
      <c r="B305" s="167" t="s">
        <v>356</v>
      </c>
    </row>
    <row r="306" spans="1:2" ht="15">
      <c r="A306" s="171">
        <v>304</v>
      </c>
      <c r="B306" s="167" t="s">
        <v>346</v>
      </c>
    </row>
    <row r="307" spans="1:2" ht="15">
      <c r="A307" s="171">
        <v>305</v>
      </c>
      <c r="B307" s="167" t="s">
        <v>351</v>
      </c>
    </row>
    <row r="308" spans="1:2" ht="15">
      <c r="A308" s="171">
        <v>306</v>
      </c>
      <c r="B308" s="167" t="s">
        <v>347</v>
      </c>
    </row>
    <row r="309" spans="1:2" ht="15">
      <c r="A309" s="171">
        <v>307</v>
      </c>
      <c r="B309" s="167" t="s">
        <v>355</v>
      </c>
    </row>
    <row r="310" spans="1:2" ht="15">
      <c r="A310" s="171">
        <v>308</v>
      </c>
      <c r="B310" s="167" t="s">
        <v>354</v>
      </c>
    </row>
    <row r="311" spans="1:2" ht="15">
      <c r="A311" s="171">
        <v>309</v>
      </c>
      <c r="B311" s="167" t="s">
        <v>430</v>
      </c>
    </row>
    <row r="312" spans="1:2" ht="15">
      <c r="A312" s="171">
        <v>310</v>
      </c>
      <c r="B312" s="167" t="s">
        <v>366</v>
      </c>
    </row>
    <row r="313" spans="1:2" ht="15">
      <c r="A313" s="171">
        <v>311</v>
      </c>
      <c r="B313" s="167" t="s">
        <v>385</v>
      </c>
    </row>
    <row r="314" spans="1:2" ht="15">
      <c r="A314" s="171">
        <v>312</v>
      </c>
      <c r="B314" s="167" t="s">
        <v>359</v>
      </c>
    </row>
    <row r="315" spans="1:2" ht="15">
      <c r="A315" s="171">
        <v>313</v>
      </c>
      <c r="B315" s="167" t="s">
        <v>368</v>
      </c>
    </row>
    <row r="316" spans="1:2" ht="15">
      <c r="A316" s="171">
        <v>314</v>
      </c>
      <c r="B316" s="167" t="s">
        <v>387</v>
      </c>
    </row>
    <row r="317" spans="1:2" ht="15">
      <c r="A317" s="171">
        <v>315</v>
      </c>
      <c r="B317" s="167" t="s">
        <v>372</v>
      </c>
    </row>
    <row r="318" spans="1:2" ht="15">
      <c r="A318" s="171">
        <v>316</v>
      </c>
      <c r="B318" s="167" t="s">
        <v>386</v>
      </c>
    </row>
    <row r="319" spans="1:2" ht="15">
      <c r="A319" s="171">
        <v>317</v>
      </c>
      <c r="B319" s="167" t="s">
        <v>390</v>
      </c>
    </row>
    <row r="320" spans="1:2" ht="15">
      <c r="A320" s="170">
        <v>318</v>
      </c>
      <c r="B320" s="167" t="s">
        <v>388</v>
      </c>
    </row>
    <row r="321" spans="1:2" ht="15">
      <c r="A321" s="171">
        <v>319</v>
      </c>
      <c r="B321" s="167" t="s">
        <v>389</v>
      </c>
    </row>
    <row r="322" spans="1:2" ht="15">
      <c r="A322" s="171">
        <v>320</v>
      </c>
      <c r="B322" s="173" t="s">
        <v>488</v>
      </c>
    </row>
    <row r="323" spans="1:2" ht="15">
      <c r="A323" s="171">
        <v>321</v>
      </c>
      <c r="B323" s="167" t="s">
        <v>398</v>
      </c>
    </row>
    <row r="324" spans="1:2" ht="15">
      <c r="A324" s="170">
        <v>322</v>
      </c>
      <c r="B324" s="167" t="s">
        <v>427</v>
      </c>
    </row>
    <row r="325" spans="1:2" ht="15">
      <c r="A325" s="171">
        <v>323</v>
      </c>
      <c r="B325" s="167" t="s">
        <v>314</v>
      </c>
    </row>
    <row r="326" spans="1:2" ht="15">
      <c r="A326" s="170">
        <v>324</v>
      </c>
      <c r="B326" s="167" t="s">
        <v>382</v>
      </c>
    </row>
    <row r="327" spans="1:2" ht="15">
      <c r="A327" s="171">
        <v>325</v>
      </c>
      <c r="B327" s="167" t="s">
        <v>383</v>
      </c>
    </row>
    <row r="328" spans="1:2" ht="15">
      <c r="A328" s="171">
        <v>326</v>
      </c>
      <c r="B328" s="167" t="s">
        <v>399</v>
      </c>
    </row>
    <row r="329" spans="1:2" ht="15">
      <c r="A329" s="171">
        <v>327</v>
      </c>
      <c r="B329" s="167" t="s">
        <v>403</v>
      </c>
    </row>
    <row r="330" spans="1:2" ht="15">
      <c r="A330" s="171">
        <v>328</v>
      </c>
      <c r="B330" s="167" t="s">
        <v>440</v>
      </c>
    </row>
    <row r="331" spans="1:2" ht="15">
      <c r="A331" s="171">
        <v>329</v>
      </c>
      <c r="B331" s="167" t="s">
        <v>414</v>
      </c>
    </row>
    <row r="332" spans="1:2" ht="15">
      <c r="A332" s="171">
        <v>330</v>
      </c>
      <c r="B332" s="167" t="s">
        <v>438</v>
      </c>
    </row>
    <row r="333" spans="1:2" ht="15">
      <c r="A333" s="170">
        <v>331</v>
      </c>
      <c r="B333" s="167" t="s">
        <v>441</v>
      </c>
    </row>
    <row r="334" spans="1:2" ht="15">
      <c r="A334" s="171">
        <v>332</v>
      </c>
      <c r="B334" s="167" t="s">
        <v>411</v>
      </c>
    </row>
    <row r="335" spans="1:2" ht="15">
      <c r="A335" s="170">
        <v>333</v>
      </c>
      <c r="B335" s="167" t="s">
        <v>428</v>
      </c>
    </row>
    <row r="336" spans="1:2" ht="15">
      <c r="A336" s="170">
        <v>334</v>
      </c>
      <c r="B336" s="167" t="s">
        <v>540</v>
      </c>
    </row>
    <row r="337" spans="1:2" ht="15">
      <c r="A337" s="170">
        <v>335</v>
      </c>
      <c r="B337" s="167" t="s">
        <v>396</v>
      </c>
    </row>
    <row r="338" spans="1:2" ht="15">
      <c r="A338" s="171">
        <v>336</v>
      </c>
      <c r="B338" s="167" t="s">
        <v>324</v>
      </c>
    </row>
    <row r="339" spans="1:2" ht="15">
      <c r="A339" s="171">
        <v>337</v>
      </c>
      <c r="B339" s="167" t="s">
        <v>211</v>
      </c>
    </row>
    <row r="340" spans="1:2" ht="15">
      <c r="A340" s="171">
        <v>338</v>
      </c>
      <c r="B340" s="167" t="s">
        <v>433</v>
      </c>
    </row>
    <row r="341" spans="1:2" ht="15">
      <c r="A341" s="171">
        <v>339</v>
      </c>
      <c r="B341" s="167" t="s">
        <v>436</v>
      </c>
    </row>
    <row r="342" spans="1:2" ht="15">
      <c r="A342" s="171">
        <v>340</v>
      </c>
      <c r="B342" s="167" t="s">
        <v>365</v>
      </c>
    </row>
    <row r="343" spans="1:2" ht="15">
      <c r="A343" s="171">
        <v>341</v>
      </c>
      <c r="B343" s="167" t="s">
        <v>371</v>
      </c>
    </row>
    <row r="344" spans="1:2" ht="15">
      <c r="A344" s="171">
        <v>342</v>
      </c>
      <c r="B344" s="167" t="s">
        <v>369</v>
      </c>
    </row>
    <row r="345" spans="1:2" ht="15">
      <c r="A345" s="171">
        <v>343</v>
      </c>
      <c r="B345" s="167" t="s">
        <v>384</v>
      </c>
    </row>
    <row r="346" spans="1:2" ht="15">
      <c r="A346" s="170">
        <v>344</v>
      </c>
      <c r="B346" s="167" t="s">
        <v>392</v>
      </c>
    </row>
    <row r="347" spans="1:2" ht="15">
      <c r="A347" s="170">
        <v>345</v>
      </c>
      <c r="B347" s="167" t="s">
        <v>444</v>
      </c>
    </row>
    <row r="348" spans="1:2" ht="15">
      <c r="A348" s="171">
        <v>346</v>
      </c>
      <c r="B348" s="167" t="s">
        <v>393</v>
      </c>
    </row>
    <row r="349" spans="1:2" ht="15">
      <c r="A349" s="171">
        <v>347</v>
      </c>
      <c r="B349" s="167" t="s">
        <v>432</v>
      </c>
    </row>
    <row r="350" spans="1:2" ht="15">
      <c r="A350" s="171">
        <v>348</v>
      </c>
      <c r="B350" s="167" t="s">
        <v>429</v>
      </c>
    </row>
    <row r="351" spans="1:2" ht="15">
      <c r="A351" s="171">
        <v>349</v>
      </c>
      <c r="B351" s="167" t="s">
        <v>402</v>
      </c>
    </row>
    <row r="352" spans="1:2" ht="15">
      <c r="A352" s="171">
        <v>350</v>
      </c>
      <c r="B352" s="167" t="s">
        <v>670</v>
      </c>
    </row>
    <row r="353" spans="1:2" ht="15">
      <c r="A353" s="171">
        <v>351</v>
      </c>
      <c r="B353" s="167" t="s">
        <v>395</v>
      </c>
    </row>
    <row r="354" spans="1:2" ht="15">
      <c r="A354" s="170">
        <v>352</v>
      </c>
      <c r="B354" s="167" t="s">
        <v>397</v>
      </c>
    </row>
    <row r="355" spans="1:2" ht="15">
      <c r="A355" s="171">
        <v>353</v>
      </c>
      <c r="B355" s="167" t="s">
        <v>532</v>
      </c>
    </row>
    <row r="356" spans="1:2" ht="15">
      <c r="A356" s="171">
        <v>354</v>
      </c>
      <c r="B356" s="167" t="s">
        <v>422</v>
      </c>
    </row>
    <row r="357" spans="1:2" ht="15">
      <c r="A357" s="171">
        <v>355</v>
      </c>
      <c r="B357" s="167" t="s">
        <v>405</v>
      </c>
    </row>
    <row r="358" spans="1:2" ht="15">
      <c r="A358" s="171">
        <v>356</v>
      </c>
      <c r="B358" s="167" t="s">
        <v>404</v>
      </c>
    </row>
    <row r="359" spans="1:2" ht="15">
      <c r="A359" s="171">
        <v>357</v>
      </c>
      <c r="B359" s="167" t="s">
        <v>413</v>
      </c>
    </row>
    <row r="360" spans="1:2" ht="15">
      <c r="A360" s="171">
        <v>358</v>
      </c>
      <c r="B360" s="167" t="s">
        <v>423</v>
      </c>
    </row>
    <row r="361" spans="1:2" ht="15">
      <c r="A361" s="171">
        <v>359</v>
      </c>
      <c r="B361" s="167" t="s">
        <v>412</v>
      </c>
    </row>
    <row r="362" spans="1:2" ht="15">
      <c r="A362" s="171">
        <v>360</v>
      </c>
      <c r="B362" s="167" t="s">
        <v>437</v>
      </c>
    </row>
    <row r="363" spans="1:2" ht="15">
      <c r="A363" s="171">
        <v>361</v>
      </c>
      <c r="B363" s="167" t="s">
        <v>439</v>
      </c>
    </row>
    <row r="364" spans="1:2" ht="15">
      <c r="A364" s="170">
        <v>362</v>
      </c>
      <c r="B364" s="167" t="s">
        <v>425</v>
      </c>
    </row>
    <row r="365" spans="1:2" ht="15">
      <c r="A365" s="171">
        <v>363</v>
      </c>
      <c r="B365" s="167" t="s">
        <v>473</v>
      </c>
    </row>
    <row r="366" spans="1:2" ht="15">
      <c r="A366" s="171">
        <v>364</v>
      </c>
      <c r="B366" s="167" t="s">
        <v>443</v>
      </c>
    </row>
    <row r="367" spans="1:2" ht="15">
      <c r="A367" s="170">
        <v>365</v>
      </c>
      <c r="B367" s="167" t="s">
        <v>489</v>
      </c>
    </row>
    <row r="368" spans="1:2" ht="15">
      <c r="A368" s="170">
        <v>366</v>
      </c>
      <c r="B368" s="167" t="s">
        <v>435</v>
      </c>
    </row>
    <row r="369" spans="1:2" ht="15">
      <c r="A369" s="171">
        <v>367</v>
      </c>
      <c r="B369" s="167" t="s">
        <v>424</v>
      </c>
    </row>
    <row r="370" spans="1:2" ht="15">
      <c r="A370" s="171">
        <v>368</v>
      </c>
      <c r="B370" s="167" t="s">
        <v>426</v>
      </c>
    </row>
    <row r="371" spans="1:2" ht="15">
      <c r="A371" s="171">
        <v>369</v>
      </c>
      <c r="B371" s="167" t="s">
        <v>463</v>
      </c>
    </row>
    <row r="372" spans="1:2" ht="15">
      <c r="A372" s="171">
        <v>370</v>
      </c>
      <c r="B372" s="167" t="s">
        <v>455</v>
      </c>
    </row>
    <row r="373" spans="1:2" ht="15">
      <c r="A373" s="171">
        <v>371</v>
      </c>
      <c r="B373" s="167" t="s">
        <v>472</v>
      </c>
    </row>
    <row r="374" spans="1:2" ht="15">
      <c r="A374" s="171">
        <v>372</v>
      </c>
      <c r="B374" s="167" t="s">
        <v>471</v>
      </c>
    </row>
    <row r="375" spans="1:2" ht="15">
      <c r="A375" s="171">
        <v>373</v>
      </c>
      <c r="B375" s="167" t="s">
        <v>531</v>
      </c>
    </row>
    <row r="376" spans="1:2" ht="15">
      <c r="A376" s="171">
        <v>374</v>
      </c>
      <c r="B376" s="167" t="s">
        <v>669</v>
      </c>
    </row>
    <row r="377" spans="1:2" ht="15">
      <c r="A377" s="170">
        <v>375</v>
      </c>
      <c r="B377" s="167" t="s">
        <v>10</v>
      </c>
    </row>
    <row r="378" spans="1:2" ht="15">
      <c r="A378" s="170">
        <v>376</v>
      </c>
      <c r="B378" s="167" t="s">
        <v>18</v>
      </c>
    </row>
    <row r="379" spans="1:2" ht="15">
      <c r="A379" s="170">
        <v>377</v>
      </c>
      <c r="B379" s="167" t="s">
        <v>13</v>
      </c>
    </row>
    <row r="380" spans="1:2" ht="15">
      <c r="A380" s="170">
        <v>378</v>
      </c>
      <c r="B380" s="167" t="s">
        <v>14</v>
      </c>
    </row>
    <row r="381" spans="1:2" ht="15">
      <c r="A381" s="170">
        <v>379</v>
      </c>
      <c r="B381" s="167" t="s">
        <v>8</v>
      </c>
    </row>
    <row r="382" spans="1:2" ht="15">
      <c r="A382" s="170">
        <v>380</v>
      </c>
      <c r="B382" s="167" t="s">
        <v>9</v>
      </c>
    </row>
    <row r="383" spans="1:2" ht="15">
      <c r="A383" s="170">
        <v>381</v>
      </c>
      <c r="B383" s="167" t="s">
        <v>17</v>
      </c>
    </row>
    <row r="384" spans="1:2" ht="15">
      <c r="A384" s="170">
        <v>382</v>
      </c>
      <c r="B384" s="167" t="s">
        <v>11</v>
      </c>
    </row>
    <row r="385" spans="1:2" ht="15">
      <c r="A385" s="170">
        <v>383</v>
      </c>
      <c r="B385" s="167" t="s">
        <v>12</v>
      </c>
    </row>
    <row r="386" spans="1:2" ht="15">
      <c r="A386" s="170">
        <v>384</v>
      </c>
      <c r="B386" s="167" t="s">
        <v>19</v>
      </c>
    </row>
    <row r="387" spans="1:2" ht="15">
      <c r="A387" s="170">
        <v>385</v>
      </c>
      <c r="B387" s="167" t="s">
        <v>20</v>
      </c>
    </row>
    <row r="388" spans="1:2" ht="15">
      <c r="A388" s="170">
        <v>386</v>
      </c>
      <c r="B388" s="167" t="s">
        <v>48</v>
      </c>
    </row>
    <row r="389" spans="1:2" ht="15">
      <c r="A389" s="170">
        <v>387</v>
      </c>
      <c r="B389" s="167" t="s">
        <v>215</v>
      </c>
    </row>
    <row r="390" spans="1:2" ht="15">
      <c r="A390" s="171">
        <v>388</v>
      </c>
      <c r="B390" s="167" t="s">
        <v>442</v>
      </c>
    </row>
    <row r="391" spans="1:2" ht="15">
      <c r="A391" s="170">
        <v>389</v>
      </c>
      <c r="B391" s="167" t="s">
        <v>140</v>
      </c>
    </row>
    <row r="392" spans="1:2" ht="15">
      <c r="A392" s="171">
        <v>390</v>
      </c>
      <c r="B392" s="167" t="s">
        <v>66</v>
      </c>
    </row>
    <row r="393" spans="1:2" ht="15">
      <c r="A393" s="171">
        <v>391</v>
      </c>
      <c r="B393" s="166" t="s">
        <v>672</v>
      </c>
    </row>
  </sheetData>
  <sheetProtection/>
  <mergeCells count="1">
    <mergeCell ref="A1:B1"/>
  </mergeCells>
  <printOptions/>
  <pageMargins left="1.8897637795275593" right="0.7086614173228347" top="0.7480314960629921" bottom="0.7480314960629921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многоквартирных домов города Омска, капитальный ремонт которых необходимо произвести в рамках исполнения судебных решений (по состоянию на 15 февраля 2024 года)</dc:title>
  <dc:subject/>
  <dc:creator>Екатерина А. Власенко</dc:creator>
  <cp:keywords/>
  <dc:description/>
  <cp:lastModifiedBy>Haier</cp:lastModifiedBy>
  <cp:lastPrinted>2024-02-26T06:41:36Z</cp:lastPrinted>
  <dcterms:created xsi:type="dcterms:W3CDTF">2006-09-16T00:00:00Z</dcterms:created>
  <dcterms:modified xsi:type="dcterms:W3CDTF">2024-05-06T11:16:13Z</dcterms:modified>
  <cp:category/>
  <cp:version/>
  <cp:contentType/>
  <cp:contentStatus/>
</cp:coreProperties>
</file>